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300" windowWidth="13665" windowHeight="7950" tabRatio="948" firstSheet="2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7" r:id="rId10"/>
    <sheet name="Форма 2.14.1" sheetId="610" r:id="rId11"/>
    <sheet name="Форма 1.0.1 | Т-тех" sheetId="613" r:id="rId12"/>
    <sheet name="Форма 2.14.2 | Т-тех" sheetId="530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state="veryHidden" r:id="rId18"/>
    <sheet name="Форма 2.14.2 | Т-пит" sheetId="560" state="veryHidden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4">'Форма 1.0.1 | Т-пит'!$G$17</definedName>
    <definedName name="add_CS_List05_9">'Форма 1.0.1 | Т-подкл(инд)'!$G$17</definedName>
    <definedName name="add_CT_10">'Форма 2.14.3 | Т-подкл'!$M$28</definedName>
    <definedName name="add_CT_2">'Форма 2.14.2 | Т-транс'!$M$28</definedName>
    <definedName name="add_CT_3">'Форма 2.14.2 | Т-подвоз'!$M$28</definedName>
    <definedName name="add_CT_4">'Форма 2.14.2 | Т-пит'!$M$28</definedName>
    <definedName name="add_CT_9">'Форма 2.14.3 | Т-подкл(инд)'!$M$28</definedName>
    <definedName name="add_MO_10">'Форма 2.14.3 | Т-подкл'!$M$29</definedName>
    <definedName name="add_MO_2">'Форма 2.14.2 | Т-транс'!$M$29</definedName>
    <definedName name="add_MO_3">'Форма 2.14.2 | Т-подвоз'!$M$29</definedName>
    <definedName name="add_MO_4">'Форма 2.14.2 | Т-пит'!$M$29</definedName>
    <definedName name="add_MO_9">'Форма 2.14.3 | Т-подкл(инд)'!$M$29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4">'Форма 1.0.1 | Т-пит'!$G$14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4">'Форма 1.0.1 | Т-пит'!$G$15</definedName>
    <definedName name="add_MR_List05_9">'Форма 1.0.1 | Т-подкл(инд)'!$G$15</definedName>
    <definedName name="add_Rate_10">'Форма 2.14.3 | Т-подкл'!$M$30</definedName>
    <definedName name="add_Rate_2">'Форма 2.14.2 | Т-транс'!$M$30</definedName>
    <definedName name="add_Rate_3">'Форма 2.14.2 | Т-подвоз'!$M$30</definedName>
    <definedName name="add_Rate_4">'Форма 2.14.2 | Т-пит'!$M$30</definedName>
    <definedName name="add_Rate_9">'Форма 2.14.3 | Т-подкл(инд)'!$M$30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4">'Форма 1.0.1 | Т-пит'!$G$16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Т-пит'!$M$27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Т-тех'!$M$18:$AD$27</definedName>
    <definedName name="checkCell_List06_1_double_date">'Форма 2.14.2 | Т-тех'!$AE$18:$AE$27</definedName>
    <definedName name="checkCell_List06_1_unique_t">'Форма 2.14.2 | Т-тех'!$M$18:$M$27</definedName>
    <definedName name="checkCell_List06_1_unique_t1">'Форма 2.14.2 | Т-тех'!$AF$18:$AF$27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Т-пит'!$M$18:$W$30</definedName>
    <definedName name="checkCell_List06_4_double_date">'Форма 2.14.2 | Т-пит'!$X$18:$X$30</definedName>
    <definedName name="checkCell_List06_4_unique_t">'Форма 2.14.2 | Т-пит'!$M$18:$M$30</definedName>
    <definedName name="checkCell_List06_4_unique_t1">'Форма 2.14.2 | Т-пит'!$Y$18:$Y$30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Т-тех'!$F$7:$I$13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Т-пит'!$F$7:$I$17</definedName>
    <definedName name="checkCells_List05_9">'Форма 1.0.1 | Т-подкл(инд)'!$F$7:$I$17</definedName>
    <definedName name="checkCells_List14_1">'Форма 2.14.1'!$D$14:$L$32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et_union_hor!$O$29:$AC$33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et_union_hor!$AC$29:$AC$41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REESTR_MO!$A$2:$D$168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Т-тех'!$O$18:$O$27</definedName>
    <definedName name="List06_1_MC2">'Форма 2.14.2 | Т-тех'!$AC$18:$AC$27</definedName>
    <definedName name="List06_1_note">'Форма 2.14.2 | Т-тех'!$AD$18:$AD$27</definedName>
    <definedName name="List06_1_Period">'Форма 2.14.2 | Т-тех'!$O$18:$U$27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Т-пит'!$V$18:$V$30</definedName>
    <definedName name="List06_4_note">'Форма 2.14.2 | Т-пит'!$W$18:$W$30</definedName>
    <definedName name="List06_4_Period">'Форма 2.14.2 | Т-пит'!$O$18:$U$30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Т-тех'!$I$18:$K$27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Т-пит'!$I$18:$K$31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Т-тех'!$AC$14:$AC$27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Т-пит'!$V$18:$V$30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REESTR_ORG!$A$2:$J$146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4525"/>
</workbook>
</file>

<file path=xl/calcChain.xml><?xml version="1.0" encoding="utf-8"?>
<calcChain xmlns="http://schemas.openxmlformats.org/spreadsheetml/2006/main">
  <c r="M8" i="530" l="1"/>
  <c r="O8" i="530"/>
  <c r="M9" i="530"/>
  <c r="O9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L18" i="530"/>
  <c r="O18" i="530"/>
  <c r="L19" i="530"/>
  <c r="L20" i="530"/>
  <c r="L21" i="530"/>
  <c r="L22" i="530"/>
  <c r="AG23" i="530"/>
  <c r="AF22" i="530"/>
  <c r="L23" i="530"/>
  <c r="Q24" i="530"/>
  <c r="X24" i="530"/>
  <c r="AE23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X35" i="471"/>
  <c r="H12" i="627"/>
  <c r="H11" i="627"/>
  <c r="H9" i="627"/>
  <c r="H8" i="627"/>
  <c r="H7" i="627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2" i="613"/>
  <c r="H9" i="613"/>
  <c r="H8" i="613"/>
  <c r="R14" i="601"/>
  <c r="H13" i="627" s="1"/>
  <c r="R13" i="601"/>
  <c r="R12" i="601"/>
  <c r="P12" i="601"/>
  <c r="F13" i="627"/>
  <c r="F11" i="627"/>
  <c r="F9" i="627"/>
  <c r="F10" i="627"/>
  <c r="F8" i="627"/>
  <c r="F12" i="627"/>
  <c r="M14" i="601"/>
  <c r="M13" i="601"/>
  <c r="M12" i="601"/>
  <c r="B2" i="525"/>
  <c r="B3" i="525"/>
  <c r="H13" i="613" l="1"/>
  <c r="H13" i="622"/>
  <c r="N9" i="566"/>
  <c r="M9" i="566"/>
  <c r="N8" i="566"/>
  <c r="M8" i="566"/>
  <c r="N9" i="598"/>
  <c r="M9" i="598"/>
  <c r="N8" i="598"/>
  <c r="M8" i="598"/>
  <c r="O9" i="560"/>
  <c r="M9" i="560"/>
  <c r="O8" i="560"/>
  <c r="M8" i="560"/>
  <c r="O9" i="559"/>
  <c r="M9" i="559"/>
  <c r="O8" i="559"/>
  <c r="M8" i="559"/>
  <c r="O9" i="567"/>
  <c r="M9" i="567"/>
  <c r="O8" i="567"/>
  <c r="M8" i="567"/>
  <c r="F8" i="610"/>
  <c r="E8" i="610"/>
  <c r="F7" i="610"/>
  <c r="E7" i="610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AG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F294" i="471"/>
  <c r="L20" i="566"/>
  <c r="F8" i="616"/>
  <c r="F13" i="614"/>
  <c r="AE34" i="471"/>
  <c r="L21" i="560"/>
  <c r="Y65" i="471"/>
  <c r="F10" i="617"/>
  <c r="L79" i="471"/>
  <c r="L182" i="471"/>
  <c r="L62" i="471"/>
  <c r="F8" i="618"/>
  <c r="X50" i="471"/>
  <c r="X154" i="471"/>
  <c r="L81" i="471"/>
  <c r="L63" i="471"/>
  <c r="F9" i="617"/>
  <c r="L20" i="560"/>
  <c r="F10" i="622"/>
  <c r="L18" i="559"/>
  <c r="E2" i="437"/>
  <c r="F13" i="622"/>
  <c r="F8" i="613"/>
  <c r="F10" i="615"/>
  <c r="F13" i="615"/>
  <c r="L166" i="471"/>
  <c r="F11" i="617"/>
  <c r="Y119" i="471"/>
  <c r="L30" i="471"/>
  <c r="L65" i="471"/>
  <c r="L45" i="471"/>
  <c r="L23" i="567"/>
  <c r="L22" i="567"/>
  <c r="F9" i="614"/>
  <c r="L20" i="567"/>
  <c r="Y22" i="567"/>
  <c r="E3" i="437"/>
  <c r="L19" i="560"/>
  <c r="Y81" i="471"/>
  <c r="L29" i="471"/>
  <c r="M259" i="471"/>
  <c r="L21" i="598"/>
  <c r="F12" i="622"/>
  <c r="L23" i="559"/>
  <c r="L47" i="471"/>
  <c r="F9" i="613"/>
  <c r="F12" i="614"/>
  <c r="Y49" i="471"/>
  <c r="L80" i="471"/>
  <c r="Y22" i="559"/>
  <c r="F8" i="615"/>
  <c r="L183" i="471"/>
  <c r="X23" i="567"/>
  <c r="L184" i="471"/>
  <c r="L19" i="598"/>
  <c r="Y22" i="560"/>
  <c r="F13" i="613"/>
  <c r="F12" i="618"/>
  <c r="L49" i="471"/>
  <c r="L21" i="566"/>
  <c r="L34" i="471"/>
  <c r="X120" i="471"/>
  <c r="F11" i="613"/>
  <c r="L50" i="471"/>
  <c r="F10" i="616"/>
  <c r="F11" i="615"/>
  <c r="F293" i="471"/>
  <c r="L168" i="471"/>
  <c r="X82" i="471"/>
  <c r="F11" i="616"/>
  <c r="F9" i="618"/>
  <c r="X23" i="559"/>
  <c r="L46" i="471"/>
  <c r="F13" i="617"/>
  <c r="L22" i="598"/>
  <c r="F9" i="616"/>
  <c r="Y136" i="471"/>
  <c r="L18" i="560"/>
  <c r="AC98" i="471"/>
  <c r="F292" i="471"/>
  <c r="F12" i="615"/>
  <c r="X137" i="471"/>
  <c r="L78" i="471"/>
  <c r="L77" i="471"/>
  <c r="L19" i="566"/>
  <c r="F13" i="618"/>
  <c r="L19" i="567"/>
  <c r="F296" i="471"/>
  <c r="AN169" i="471"/>
  <c r="Y153" i="471"/>
  <c r="L66" i="471"/>
  <c r="F13" i="616"/>
  <c r="X66" i="471"/>
  <c r="L61" i="471"/>
  <c r="L48" i="471"/>
  <c r="X23" i="560"/>
  <c r="F11" i="618"/>
  <c r="L31" i="471"/>
  <c r="F8" i="617"/>
  <c r="L21" i="567"/>
  <c r="L181" i="471"/>
  <c r="AC100" i="471"/>
  <c r="L20" i="559"/>
  <c r="L33" i="471"/>
  <c r="L22" i="560"/>
  <c r="M249" i="471"/>
  <c r="F295" i="471"/>
  <c r="M254" i="471"/>
  <c r="L19" i="559"/>
  <c r="AM184" i="471"/>
  <c r="F12" i="617"/>
  <c r="L32" i="471"/>
  <c r="F10" i="618"/>
  <c r="L22" i="566"/>
  <c r="AN22" i="598"/>
  <c r="F11" i="622"/>
  <c r="F9" i="615"/>
  <c r="L20" i="598"/>
  <c r="L18" i="567"/>
  <c r="F11" i="614"/>
  <c r="L169" i="471"/>
  <c r="F10" i="614"/>
  <c r="L23" i="560"/>
  <c r="F12" i="616"/>
  <c r="F8" i="614"/>
  <c r="F8" i="622"/>
  <c r="AD97" i="471"/>
  <c r="L22" i="559"/>
  <c r="F10" i="613"/>
  <c r="AM22" i="566"/>
  <c r="F291" i="471"/>
  <c r="L64" i="471"/>
  <c r="F9" i="622"/>
  <c r="F12" i="613"/>
  <c r="L167" i="471"/>
  <c r="AF33" i="471"/>
  <c r="L82" i="471"/>
  <c r="L21" i="559"/>
</calcChain>
</file>

<file path=xl/sharedStrings.xml><?xml version="1.0" encoding="utf-8"?>
<sst xmlns="http://schemas.openxmlformats.org/spreadsheetml/2006/main" count="3234" uniqueCount="1581">
  <si>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</si>
  <si>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</si>
  <si>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</si>
  <si>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</si>
  <si>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</si>
  <si>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</si>
  <si>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</si>
  <si>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</si>
  <si>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</si>
  <si>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</si>
  <si>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</si>
  <si>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</si>
  <si>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</si>
  <si>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</si>
  <si>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</si>
  <si>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</si>
  <si>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</si>
  <si>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</si>
  <si>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</si>
  <si>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</si>
  <si>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</si>
  <si>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</si>
  <si>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</si>
  <si>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</si>
  <si>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</si>
  <si>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</si>
  <si>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</si>
  <si>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</si>
  <si>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</si>
  <si>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</si>
  <si>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</si>
  <si>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</si>
  <si>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</si>
  <si>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</si>
  <si>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</si>
  <si>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</si>
  <si>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</si>
  <si>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</si>
  <si>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</si>
  <si>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</si>
  <si>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</si>
  <si>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</si>
  <si>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</si>
  <si>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</si>
  <si>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</si>
  <si>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</si>
  <si>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</si>
  <si>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</si>
  <si>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</si>
  <si>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</si>
  <si>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</si>
  <si>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</si>
  <si>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</si>
  <si>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</si>
  <si>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</si>
  <si>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</si>
  <si>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</si>
  <si>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</si>
  <si>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</si>
  <si>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</si>
  <si>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</si>
  <si>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</si>
  <si>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</si>
  <si>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</si>
  <si>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</si>
  <si>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</si>
  <si>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</si>
  <si>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</si>
  <si>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</si>
  <si>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</si>
  <si>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</si>
  <si>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</si>
  <si>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</si>
  <si>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</si>
  <si>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</si>
  <si>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</si>
  <si>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</si>
  <si>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</si>
  <si>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</si>
  <si>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</si>
  <si>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</si>
  <si>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</si>
  <si>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</si>
  <si>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</si>
  <si>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</si>
  <si>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</si>
  <si>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</si>
  <si>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</si>
  <si>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</si>
  <si>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</si>
  <si>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</si>
  <si>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</si>
  <si>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</si>
  <si>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</si>
  <si>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</si>
  <si>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</si>
  <si>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</si>
  <si>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</si>
  <si>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</si>
  <si>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</si>
  <si>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</si>
  <si>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</si>
  <si>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</si>
  <si>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</si>
  <si>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</si>
  <si>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</si>
  <si>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</si>
  <si>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</si>
  <si>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</si>
  <si>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</si>
  <si>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</si>
  <si>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</si>
  <si>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</si>
  <si>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</si>
  <si>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</si>
  <si>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</si>
  <si>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</si>
  <si>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</si>
  <si>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</si>
  <si>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</si>
  <si>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</si>
  <si>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</si>
  <si>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</si>
  <si>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</si>
  <si>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</si>
  <si>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</si>
  <si>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</si>
  <si>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</si>
  <si>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</si>
  <si>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</si>
  <si>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</si>
  <si>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</si>
  <si>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</si>
  <si>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</si>
  <si>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</si>
  <si>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</si>
  <si>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</si>
  <si>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</si>
  <si>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</si>
  <si>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</si>
  <si>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</si>
  <si>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</si>
  <si>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</si>
  <si>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</si>
  <si>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</si>
  <si>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</si>
  <si>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</si>
  <si>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</si>
  <si>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</si>
  <si>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</si>
  <si>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</si>
  <si>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</si>
  <si>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</si>
  <si>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</si>
  <si>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</si>
  <si>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</si>
  <si>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</si>
  <si>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</si>
  <si>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</si>
  <si>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</si>
  <si>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</si>
  <si>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</si>
  <si>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</si>
  <si>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</si>
  <si>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</si>
  <si>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</si>
  <si>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</si>
  <si>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</si>
  <si>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</si>
  <si>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</si>
  <si>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</si>
  <si>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</si>
  <si>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</si>
  <si>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</si>
  <si>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</si>
  <si>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</si>
  <si>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</si>
  <si>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</si>
  <si>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</si>
  <si>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</si>
  <si>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</si>
  <si>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</si>
  <si>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</si>
  <si>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</si>
  <si>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</si>
  <si>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</si>
  <si>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</si>
  <si>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</si>
  <si>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</si>
  <si>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</si>
  <si>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</si>
  <si>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</si>
  <si>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</si>
  <si>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</si>
  <si>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</si>
  <si>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</si>
  <si>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</si>
  <si>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</si>
  <si>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</si>
  <si>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</si>
  <si>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</si>
  <si>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</si>
  <si>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</si>
  <si>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</si>
  <si>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</si>
  <si>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</si>
  <si>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</si>
  <si>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</si>
  <si>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</si>
  <si>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</si>
  <si>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</si>
  <si>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</si>
  <si>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</si>
  <si>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</si>
  <si>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</si>
  <si>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</si>
  <si>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</si>
  <si>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</si>
  <si>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</si>
  <si>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</si>
  <si>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</si>
  <si>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</si>
  <si>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</si>
  <si>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</si>
  <si>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</si>
  <si>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</si>
  <si>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</si>
  <si>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</si>
  <si>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</si>
  <si>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</si>
  <si>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</si>
  <si>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</si>
  <si>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</si>
  <si>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</si>
  <si>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</si>
  <si>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</si>
  <si>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</si>
  <si>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</si>
  <si>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</si>
  <si>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</si>
  <si>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</si>
  <si>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</si>
  <si>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</si>
  <si>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</si>
  <si>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</si>
  <si>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</si>
  <si>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</si>
  <si>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</si>
  <si>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</si>
  <si>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</si>
  <si>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</si>
  <si>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</si>
  <si>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</si>
  <si>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</si>
  <si>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</si>
  <si>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</si>
  <si>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</si>
  <si>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</si>
  <si>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</si>
  <si>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</si>
  <si>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</si>
  <si>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</si>
  <si>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</si>
  <si>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</si>
  <si>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</si>
  <si>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</si>
  <si>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</si>
  <si>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</si>
  <si>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</si>
  <si>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</si>
  <si>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</si>
  <si>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</si>
  <si>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</si>
  <si>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</si>
  <si>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</si>
  <si>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</si>
  <si>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</si>
  <si>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</si>
  <si>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</si>
  <si>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</si>
  <si>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</si>
  <si>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</si>
  <si>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</si>
  <si>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</si>
  <si>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</si>
  <si>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</si>
  <si>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</si>
  <si>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</si>
  <si>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</si>
  <si>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</si>
  <si>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</si>
  <si>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</si>
  <si>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</si>
  <si>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</si>
  <si>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</si>
  <si>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</si>
  <si>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</si>
  <si>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</si>
  <si>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</si>
  <si>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</si>
  <si>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</si>
  <si>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</si>
  <si>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</si>
  <si>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</si>
  <si>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</si>
  <si>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</si>
  <si>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</si>
  <si>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</si>
  <si>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</si>
  <si>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</si>
  <si>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</si>
  <si>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</si>
  <si>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</si>
  <si>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</si>
  <si>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</si>
  <si>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</si>
  <si>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</si>
  <si>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</si>
  <si>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</si>
  <si>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</si>
  <si>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</si>
  <si>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</si>
  <si>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</si>
  <si>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</si>
  <si>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</si>
  <si>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</si>
  <si>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</si>
  <si>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</si>
  <si>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</si>
  <si>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</si>
  <si>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</si>
  <si>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</si>
  <si>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</si>
  <si>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</si>
  <si>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</si>
  <si>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</si>
  <si>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</si>
  <si>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</si>
  <si>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</si>
  <si>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</si>
  <si>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</si>
  <si>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</si>
  <si>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</si>
  <si>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</si>
  <si>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</si>
  <si>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</si>
  <si>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</si>
  <si>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</si>
  <si>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</si>
  <si>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</si>
  <si>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</si>
  <si>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</si>
  <si>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</si>
  <si>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</si>
  <si>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</si>
  <si>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</si>
  <si>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</si>
  <si>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</si>
  <si>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</si>
  <si>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</si>
  <si>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</si>
  <si>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</si>
  <si>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</si>
  <si>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</si>
  <si>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</si>
  <si>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</si>
  <si>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</si>
  <si>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</si>
  <si>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</si>
  <si>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</si>
  <si>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</si>
  <si>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</si>
  <si>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</si>
  <si>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</si>
  <si>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</si>
  <si>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</si>
  <si>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</si>
  <si>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</si>
  <si>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</si>
  <si>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</si>
  <si>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</si>
  <si>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</si>
  <si>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</si>
  <si>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</si>
  <si>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</si>
  <si>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</si>
  <si>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</si>
  <si>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</si>
  <si>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</si>
  <si>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</si>
  <si>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</si>
  <si>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</si>
  <si>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</si>
  <si>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</si>
  <si>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</si>
  <si>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</si>
  <si>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</si>
  <si>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</si>
  <si>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</si>
  <si>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</si>
  <si>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</si>
  <si>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</si>
  <si>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</si>
  <si>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</si>
  <si>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</si>
  <si>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</si>
  <si>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</si>
  <si>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</si>
  <si>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</si>
  <si>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</si>
  <si>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</si>
  <si>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</si>
  <si>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</si>
  <si>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</si>
  <si>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</si>
  <si>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</si>
  <si>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</si>
  <si>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</si>
  <si>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</si>
  <si>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</si>
  <si>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</si>
  <si>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</si>
  <si>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</si>
  <si>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</si>
  <si>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</si>
  <si>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</si>
  <si>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</si>
  <si>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</si>
  <si>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</si>
  <si>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</si>
  <si>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</si>
  <si>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</si>
  <si>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</si>
  <si>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</si>
  <si>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</si>
  <si>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</si>
  <si>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</si>
  <si>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</si>
  <si>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</si>
  <si>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</si>
  <si>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</si>
  <si>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</si>
  <si>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</si>
  <si>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</si>
  <si>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</si>
  <si>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</si>
  <si>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</si>
  <si>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</si>
  <si>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</si>
  <si>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</si>
  <si>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</si>
  <si>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</si>
  <si>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</si>
  <si>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</si>
  <si>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</si>
  <si>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</si>
  <si>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</si>
  <si>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</si>
  <si>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</si>
  <si>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</si>
  <si>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</si>
  <si>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</si>
  <si>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</si>
  <si>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</si>
  <si>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</si>
  <si>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</si>
  <si>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</si>
  <si>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</si>
  <si>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</si>
  <si>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</si>
  <si>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</si>
  <si>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</si>
  <si>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</si>
  <si>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</si>
  <si>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</si>
  <si>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</si>
  <si>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</si>
  <si>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</si>
  <si>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</si>
  <si>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</si>
  <si>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</si>
  <si>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</si>
  <si>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</si>
  <si>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</si>
  <si>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</si>
  <si>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</si>
  <si>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</si>
  <si>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</si>
  <si>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</si>
  <si>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</si>
  <si>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</si>
  <si>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</si>
  <si>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</si>
  <si>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</si>
  <si>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</si>
  <si>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</si>
  <si>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</si>
  <si>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</si>
  <si>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</si>
  <si>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</si>
  <si>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</si>
  <si>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</si>
  <si>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</si>
  <si>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</si>
  <si>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</si>
  <si>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</si>
  <si>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</si>
  <si>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</si>
  <si>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</si>
  <si>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</si>
  <si>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</si>
  <si>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</si>
  <si>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</si>
  <si>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</si>
  <si>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</si>
  <si>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</si>
  <si>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</si>
  <si>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</si>
  <si>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</si>
  <si>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</si>
  <si>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</si>
  <si>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</si>
  <si>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</si>
  <si>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</si>
  <si>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</si>
  <si>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</si>
  <si>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</si>
  <si>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</si>
  <si>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</si>
  <si>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</si>
  <si>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</si>
  <si>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</si>
  <si>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</si>
  <si>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</si>
  <si>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</si>
  <si>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</si>
  <si>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</si>
  <si>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</si>
  <si>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</si>
  <si>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</si>
  <si>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</si>
  <si>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</si>
  <si>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</si>
  <si>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</si>
  <si>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</si>
  <si>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</si>
  <si>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</si>
  <si>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</si>
  <si>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</si>
  <si>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</si>
  <si>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</si>
  <si>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</si>
  <si>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</si>
  <si>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</si>
  <si>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</si>
  <si>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</si>
  <si>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</si>
  <si>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</si>
  <si>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</si>
  <si>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</si>
  <si>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</si>
  <si>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</si>
  <si>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</si>
  <si>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</si>
  <si>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</si>
  <si>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</si>
  <si>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</si>
  <si>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</si>
  <si>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</si>
  <si>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</si>
  <si>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</si>
  <si>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</si>
  <si>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</si>
  <si>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</si>
  <si>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</si>
  <si>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</si>
  <si>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</si>
  <si>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</si>
  <si>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</si>
  <si>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</si>
  <si>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</si>
  <si>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</si>
  <si>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</si>
  <si>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</si>
  <si>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</si>
  <si>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</si>
  <si>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</si>
  <si>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</si>
  <si>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</si>
  <si>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</si>
  <si>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</si>
  <si>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</si>
  <si>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</si>
  <si>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</si>
  <si>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</si>
  <si>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</si>
  <si>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</si>
  <si>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</si>
  <si>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</si>
  <si>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</si>
  <si>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</si>
  <si>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</si>
  <si>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</si>
  <si>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</si>
  <si>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</si>
  <si>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</si>
  <si>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</si>
  <si>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</si>
  <si>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</si>
  <si>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</si>
  <si>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</si>
  <si>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</si>
  <si>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</si>
  <si>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</si>
  <si>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</si>
  <si>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</si>
  <si>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</si>
  <si>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</si>
  <si>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</si>
  <si>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</si>
  <si>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</si>
  <si>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</si>
  <si>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</si>
  <si>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</si>
  <si>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</si>
  <si>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</si>
  <si>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</si>
  <si>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</si>
  <si>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</si>
  <si>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</si>
  <si>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</si>
  <si>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</si>
  <si>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</si>
  <si>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</si>
  <si>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</si>
  <si>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</si>
  <si>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</si>
  <si>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</si>
  <si>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</si>
  <si>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</si>
  <si>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</si>
  <si>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</si>
  <si>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</si>
  <si>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</si>
  <si>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</si>
  <si>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</si>
  <si>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</si>
  <si>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</si>
  <si>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</si>
  <si>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</si>
  <si>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</si>
  <si>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</si>
  <si>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</si>
  <si>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</si>
  <si>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</si>
  <si>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</si>
  <si>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</si>
  <si>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</si>
  <si>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</si>
  <si>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</si>
  <si>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</si>
  <si>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</si>
  <si>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</si>
  <si>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</si>
  <si>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</si>
  <si>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</si>
  <si>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</si>
  <si>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</si>
  <si>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</si>
  <si>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</si>
  <si>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</si>
  <si>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</si>
  <si>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</si>
  <si>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</si>
  <si>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</si>
  <si>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</si>
  <si>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</si>
  <si>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</si>
  <si>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</si>
  <si>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</si>
  <si>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</si>
  <si>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</si>
  <si>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</si>
  <si>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</si>
  <si>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</si>
  <si>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</si>
  <si>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</si>
  <si>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</si>
  <si>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</si>
  <si>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</si>
  <si>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</si>
  <si>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</si>
  <si>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</si>
  <si>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</si>
  <si>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</si>
  <si>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</si>
  <si>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</si>
  <si>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</si>
  <si>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</si>
  <si>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</si>
  <si>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</si>
  <si>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</si>
  <si>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</si>
  <si>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</si>
  <si>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</si>
  <si>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</si>
  <si>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FAS.JKH.OPEN.INFO.REQUEST.HVS!</t>
  </si>
  <si>
    <t>04.05.2022</t>
  </si>
  <si>
    <t>Базарносызганский муниципальный район</t>
  </si>
  <si>
    <t>73602000</t>
  </si>
  <si>
    <t>Базарносызганское городское поселение</t>
  </si>
  <si>
    <t>73602151</t>
  </si>
  <si>
    <t>Должниковское</t>
  </si>
  <si>
    <t>73602408</t>
  </si>
  <si>
    <t>Лапшаурское</t>
  </si>
  <si>
    <t>73602412</t>
  </si>
  <si>
    <t>Папузинское</t>
  </si>
  <si>
    <t>73602425</t>
  </si>
  <si>
    <t>Сосновоборское</t>
  </si>
  <si>
    <t>73602405</t>
  </si>
  <si>
    <t>Барышский муниципальный район</t>
  </si>
  <si>
    <t>73604000</t>
  </si>
  <si>
    <t>Барышское городское поселение</t>
  </si>
  <si>
    <t>73604101</t>
  </si>
  <si>
    <t>Жадовское городское поселение</t>
  </si>
  <si>
    <t>73604152</t>
  </si>
  <si>
    <t>Живайкинское</t>
  </si>
  <si>
    <t>73604420</t>
  </si>
  <si>
    <t>Земляничненское</t>
  </si>
  <si>
    <t>73604432</t>
  </si>
  <si>
    <t>Измайловское городское поселение</t>
  </si>
  <si>
    <t>73604154</t>
  </si>
  <si>
    <t>Ленинское городское поселение</t>
  </si>
  <si>
    <t>73604156</t>
  </si>
  <si>
    <t>Малохомутерское</t>
  </si>
  <si>
    <t>73604450</t>
  </si>
  <si>
    <t>Поливановское</t>
  </si>
  <si>
    <t>73604475</t>
  </si>
  <si>
    <t>Старотимошкинское городское поселение</t>
  </si>
  <si>
    <t>73604158</t>
  </si>
  <si>
    <t>Вешкаймский муниципальный район</t>
  </si>
  <si>
    <t>73607000</t>
  </si>
  <si>
    <t>Бекетовское</t>
  </si>
  <si>
    <t>73607410</t>
  </si>
  <si>
    <t>Вешкаймское городское поселение</t>
  </si>
  <si>
    <t>73607151</t>
  </si>
  <si>
    <t>Ермоловское</t>
  </si>
  <si>
    <t>73607440</t>
  </si>
  <si>
    <t>Каргинское</t>
  </si>
  <si>
    <t>73607450</t>
  </si>
  <si>
    <t>Стемасское</t>
  </si>
  <si>
    <t>73607480</t>
  </si>
  <si>
    <t>Чуфаровское городское поселение</t>
  </si>
  <si>
    <t>73607158</t>
  </si>
  <si>
    <t>Инзенский муниципальный район</t>
  </si>
  <si>
    <t>73610000</t>
  </si>
  <si>
    <t>Валгусское</t>
  </si>
  <si>
    <t>73610425</t>
  </si>
  <si>
    <t>Глотовское городское поселение</t>
  </si>
  <si>
    <t>73610158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</si>
  <si>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</si>
  <si>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</si>
  <si>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</si>
  <si>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</si>
  <si>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</si>
  <si>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</si>
  <si>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</si>
  <si>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</si>
  <si>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</si>
  <si>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</si>
  <si>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</si>
  <si>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</si>
  <si>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Карсунский муниципальный район</t>
  </si>
  <si>
    <t>73614000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</si>
  <si>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</si>
  <si>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</si>
  <si>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</si>
  <si>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</si>
  <si>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</si>
  <si>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</si>
  <si>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</si>
  <si>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</si>
  <si>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</si>
  <si>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</si>
  <si>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</si>
  <si>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</si>
  <si>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</si>
  <si>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</si>
  <si>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</si>
  <si>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</si>
  <si>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Кузоватовский муниципальный район</t>
  </si>
  <si>
    <t>73616000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</si>
  <si>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</si>
  <si>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</si>
  <si>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</si>
  <si>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</si>
  <si>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</si>
  <si>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</si>
  <si>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</si>
  <si>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</si>
  <si>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</si>
  <si>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</si>
  <si>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</si>
  <si>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</si>
  <si>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Майнский муниципальный район</t>
  </si>
  <si>
    <t>73620000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</si>
  <si>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</si>
  <si>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</si>
  <si>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</si>
  <si>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</si>
  <si>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</si>
  <si>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</si>
  <si>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</si>
  <si>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</si>
  <si>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</si>
  <si>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</si>
  <si>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</si>
  <si>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</si>
  <si>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</si>
  <si>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</si>
  <si>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Мелекесский муниципальный район</t>
  </si>
  <si>
    <t>73622000</t>
  </si>
  <si>
    <t>Лебяжинское</t>
  </si>
  <si>
    <t>73622430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</si>
  <si>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</si>
  <si>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</si>
  <si>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</si>
  <si>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</si>
  <si>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</si>
  <si>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</si>
  <si>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</si>
  <si>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</si>
  <si>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</si>
  <si>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</si>
  <si>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</si>
  <si>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</si>
  <si>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</si>
  <si>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</si>
  <si>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Николаевский муниципальный район</t>
  </si>
  <si>
    <t>73625000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</si>
  <si>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</si>
  <si>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</si>
  <si>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</si>
  <si>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</si>
  <si>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</si>
  <si>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</si>
  <si>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</si>
  <si>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</si>
  <si>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</si>
  <si>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</si>
  <si>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</si>
  <si>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</si>
  <si>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</si>
  <si>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</si>
  <si>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</si>
  <si>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</si>
  <si>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</si>
  <si>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</si>
  <si>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Новомалыклинский муниципальный район</t>
  </si>
  <si>
    <t>73627000</t>
  </si>
  <si>
    <t>Высококолковское</t>
  </si>
  <si>
    <t>73627420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</si>
  <si>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</si>
  <si>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</si>
  <si>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</si>
  <si>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</si>
  <si>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</si>
  <si>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</si>
  <si>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</si>
  <si>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</si>
  <si>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Новоспасский муниципальный район</t>
  </si>
  <si>
    <t>73629000</t>
  </si>
  <si>
    <t>Коптевское</t>
  </si>
  <si>
    <t>73629410</t>
  </si>
  <si>
    <t>Красносельское</t>
  </si>
  <si>
    <t>73629440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</si>
  <si>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</si>
  <si>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</si>
  <si>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</si>
  <si>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</si>
  <si>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</si>
  <si>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</si>
  <si>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</si>
  <si>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</si>
  <si>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Павловский муниципальный район</t>
  </si>
  <si>
    <t>73632000</t>
  </si>
  <si>
    <t>Баклушинское</t>
  </si>
  <si>
    <t>73632405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</si>
  <si>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</si>
  <si>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</si>
  <si>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</si>
  <si>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</si>
  <si>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</si>
  <si>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</si>
  <si>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</si>
  <si>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</si>
  <si>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</si>
  <si>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</si>
  <si>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Радищевский муниципальный район</t>
  </si>
  <si>
    <t>73634000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</si>
  <si>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</si>
  <si>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</si>
  <si>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</si>
  <si>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</si>
  <si>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</si>
  <si>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</si>
  <si>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</si>
  <si>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</si>
  <si>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Радищевское городское поселение</t>
  </si>
  <si>
    <t>73634151</t>
  </si>
  <si>
    <t>Сенгилеевский муниципальный район</t>
  </si>
  <si>
    <t>73636000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</si>
  <si>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</si>
  <si>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</si>
  <si>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</si>
  <si>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</si>
  <si>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</si>
  <si>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</si>
  <si>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</si>
  <si>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</si>
  <si>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</si>
  <si>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</si>
  <si>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</si>
  <si>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</si>
  <si>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Старокулаткинский муниципальный район</t>
  </si>
  <si>
    <t>73639000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</si>
  <si>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</si>
  <si>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</si>
  <si>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</si>
  <si>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</si>
  <si>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</si>
  <si>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</si>
  <si>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Старокулаткинское городское поселение</t>
  </si>
  <si>
    <t>73639151</t>
  </si>
  <si>
    <t>Терешанское</t>
  </si>
  <si>
    <t>73639440</t>
  </si>
  <si>
    <t>Старомайнский муниципальный район</t>
  </si>
  <si>
    <t>73642000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</si>
  <si>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</si>
  <si>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</si>
  <si>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</si>
  <si>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</si>
  <si>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</si>
  <si>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</si>
  <si>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</si>
  <si>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</si>
  <si>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</si>
  <si>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</si>
  <si>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Старомайнское городское поселение</t>
  </si>
  <si>
    <t>73642151</t>
  </si>
  <si>
    <t>Урайкинское</t>
  </si>
  <si>
    <t>73642460</t>
  </si>
  <si>
    <t>Сурский муниципальный район</t>
  </si>
  <si>
    <t>73644000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</si>
  <si>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</si>
  <si>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</si>
  <si>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</si>
  <si>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</si>
  <si>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</si>
  <si>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</si>
  <si>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</si>
  <si>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</si>
  <si>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</si>
  <si>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</si>
  <si>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</si>
  <si>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</si>
  <si>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</si>
  <si>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</si>
  <si>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Тереньгульский муниципальный район</t>
  </si>
  <si>
    <t>73648000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</si>
  <si>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</si>
  <si>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</si>
  <si>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</si>
  <si>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</si>
  <si>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</si>
  <si>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</si>
  <si>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</si>
  <si>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</si>
  <si>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Тереньгульское городское поселение</t>
  </si>
  <si>
    <t>73648151</t>
  </si>
  <si>
    <t>Ясашноташлинское</t>
  </si>
  <si>
    <t>73648450</t>
  </si>
  <si>
    <t>Ульяновский муниципальный район</t>
  </si>
  <si>
    <t>73652000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</si>
  <si>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</si>
  <si>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</si>
  <si>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</si>
  <si>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</si>
  <si>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</si>
  <si>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</si>
  <si>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</si>
  <si>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</si>
  <si>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</si>
  <si>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</si>
  <si>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Ундоровское</t>
  </si>
  <si>
    <t>73652470</t>
  </si>
  <si>
    <t>Цильнинский муниципальный район</t>
  </si>
  <si>
    <t>73654000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</si>
  <si>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</si>
  <si>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</si>
  <si>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</si>
  <si>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</si>
  <si>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</si>
  <si>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</si>
  <si>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</si>
  <si>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</si>
  <si>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</si>
  <si>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</si>
  <si>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</si>
  <si>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</si>
  <si>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</si>
  <si>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Цильнинское городское поселение</t>
  </si>
  <si>
    <t>73654154</t>
  </si>
  <si>
    <t>Чердаклинский муниципальный район</t>
  </si>
  <si>
    <t>73656000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</si>
  <si>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</si>
  <si>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</si>
  <si>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</si>
  <si>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</si>
  <si>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</si>
  <si>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</si>
  <si>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</si>
  <si>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</si>
  <si>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</si>
  <si>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</si>
  <si>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</si>
  <si>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</si>
  <si>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</si>
  <si>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</si>
  <si>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</si>
  <si>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</si>
  <si>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</si>
  <si>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</si>
  <si>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Чердаклинское городское поселение</t>
  </si>
  <si>
    <t>73656151</t>
  </si>
  <si>
    <t>город Димитровград</t>
  </si>
  <si>
    <t>73705000</t>
  </si>
  <si>
    <t>город Новоульяновск</t>
  </si>
  <si>
    <t>73715000</t>
  </si>
  <si>
    <t>город Ульяновск</t>
  </si>
  <si>
    <t>73701000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</si>
  <si>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</si>
  <si>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</si>
  <si>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</si>
  <si>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</si>
  <si>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</si>
  <si>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</si>
  <si>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</si>
  <si>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</si>
  <si>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</si>
  <si>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</si>
  <si>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</si>
  <si>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</si>
  <si>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</si>
  <si>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</si>
  <si>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</si>
  <si>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2640</t>
  </si>
  <si>
    <t>26644830</t>
  </si>
  <si>
    <t>OOO "УК ЖКК "Мулловка"</t>
  </si>
  <si>
    <t>7310104436</t>
  </si>
  <si>
    <t>731001001</t>
  </si>
  <si>
    <t>25-04-2008 00:00:00</t>
  </si>
  <si>
    <t>31529732</t>
  </si>
  <si>
    <t>7714027882</t>
  </si>
  <si>
    <t>732843001</t>
  </si>
  <si>
    <t>26319988</t>
  </si>
  <si>
    <t>АО "ГНЦ НИИАР"</t>
  </si>
  <si>
    <t>7302040242</t>
  </si>
  <si>
    <t>732901001</t>
  </si>
  <si>
    <t>30373688</t>
  </si>
  <si>
    <t>АО "ГУ ЖКХ"</t>
  </si>
  <si>
    <t>5116000922</t>
  </si>
  <si>
    <t>583645001</t>
  </si>
  <si>
    <t>26381367</t>
  </si>
  <si>
    <t>АО "ДААЗ"</t>
  </si>
  <si>
    <t>7302004004</t>
  </si>
  <si>
    <t>730350001</t>
  </si>
  <si>
    <t>26319961</t>
  </si>
  <si>
    <t>АО "Комета"</t>
  </si>
  <si>
    <t>7328020466</t>
  </si>
  <si>
    <t>732801001</t>
  </si>
  <si>
    <t>26375430</t>
  </si>
  <si>
    <t>АО "Силикатчик"</t>
  </si>
  <si>
    <t>7316001236</t>
  </si>
  <si>
    <t>731601001</t>
  </si>
  <si>
    <t>26375482</t>
  </si>
  <si>
    <t>АО "Симбирские курорты"</t>
  </si>
  <si>
    <t>7325035721</t>
  </si>
  <si>
    <t>732501001</t>
  </si>
  <si>
    <t>06-08-2004 00:00:00</t>
  </si>
  <si>
    <t>28033183</t>
  </si>
  <si>
    <t>АО "Тепличное"</t>
  </si>
  <si>
    <t>7327063643</t>
  </si>
  <si>
    <t>732701001</t>
  </si>
  <si>
    <t>30435810</t>
  </si>
  <si>
    <t>АО "УКБП"</t>
  </si>
  <si>
    <t>7303005071</t>
  </si>
  <si>
    <t>26375468</t>
  </si>
  <si>
    <t>АО "Ульяновский сахарный завод"</t>
  </si>
  <si>
    <t>7322002100</t>
  </si>
  <si>
    <t>732201001</t>
  </si>
  <si>
    <t>26375481</t>
  </si>
  <si>
    <t>АО "Ульяновсккурорт"</t>
  </si>
  <si>
    <t>7325007322</t>
  </si>
  <si>
    <t>732101001</t>
  </si>
  <si>
    <t>27119761</t>
  </si>
  <si>
    <t>АО "Ульяновскцемент"</t>
  </si>
  <si>
    <t>7321000069</t>
  </si>
  <si>
    <t>27270908</t>
  </si>
  <si>
    <t>ГУЗ "Областной противотуберкулёзный санаторий имени врача А.А. Тамарова"</t>
  </si>
  <si>
    <t>7306003763</t>
  </si>
  <si>
    <t>730601001</t>
  </si>
  <si>
    <t>06-10-2011 00:00:00</t>
  </si>
  <si>
    <t>26476446</t>
  </si>
  <si>
    <t>ЗАО "Мотор"</t>
  </si>
  <si>
    <t>7322004490</t>
  </si>
  <si>
    <t>28932703</t>
  </si>
  <si>
    <t>ИП Гришин О.А.</t>
  </si>
  <si>
    <t>731201403521</t>
  </si>
  <si>
    <t>отсутствует</t>
  </si>
  <si>
    <t>26646520</t>
  </si>
  <si>
    <t>ИП КФХ Латыпов Н.С.</t>
  </si>
  <si>
    <t>731400008117</t>
  </si>
  <si>
    <t>20-03-2006 00:00:00</t>
  </si>
  <si>
    <t>26375441</t>
  </si>
  <si>
    <t>ИП Чуваев П.К.</t>
  </si>
  <si>
    <t>731800606489</t>
  </si>
  <si>
    <t>28858658</t>
  </si>
  <si>
    <t>Исправительная колония №3 УФСИН России по Ульяновской области</t>
  </si>
  <si>
    <t>7302014651</t>
  </si>
  <si>
    <t>730201001</t>
  </si>
  <si>
    <t>19-12-2014 00:00:00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</si>
  <si>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</si>
  <si>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</si>
  <si>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</si>
  <si>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</si>
  <si>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30847016</t>
  </si>
  <si>
    <t>ЛПДС "Никулино" АО "ТРАНСНЕФТЬ - ДРУЖБА"</t>
  </si>
  <si>
    <t>3235002178</t>
  </si>
  <si>
    <t>731345001</t>
  </si>
  <si>
    <t>26355818</t>
  </si>
  <si>
    <t>ЛПДС «Клин» филиал АО «ТРАНСНЕФТЬ - ДРУЖБА» «ПРУ»</t>
  </si>
  <si>
    <t>632543001</t>
  </si>
  <si>
    <t>30854193</t>
  </si>
  <si>
    <t>МАУ «Управление муниципальным хозяйством»</t>
  </si>
  <si>
    <t>7329012958</t>
  </si>
  <si>
    <t>28858632</t>
  </si>
  <si>
    <t>МКП "Белогорское коммунальное хозяйство"</t>
  </si>
  <si>
    <t>7321319345</t>
  </si>
  <si>
    <t>30991982</t>
  </si>
  <si>
    <t>МКП "КОМХОЗ"</t>
  </si>
  <si>
    <t>7309006931</t>
  </si>
  <si>
    <t>730901001</t>
  </si>
  <si>
    <t>31267095</t>
  </si>
  <si>
    <t>МКП "Павловское"</t>
  </si>
  <si>
    <t>7313012906</t>
  </si>
  <si>
    <t>731301001</t>
  </si>
  <si>
    <t>31310155</t>
  </si>
  <si>
    <t>МКП "Цильна"</t>
  </si>
  <si>
    <t>7321006945</t>
  </si>
  <si>
    <t>31409408</t>
  </si>
  <si>
    <t>7329032506</t>
  </si>
  <si>
    <t>31338554</t>
  </si>
  <si>
    <t>МКП «Водоснабжение» Муниципального образования Сурское городское поселение Сурского района Ульяновской области</t>
  </si>
  <si>
    <t>7309008128</t>
  </si>
  <si>
    <t>28435519</t>
  </si>
  <si>
    <t>МКП «Комбытсервис»</t>
  </si>
  <si>
    <t>7321318528</t>
  </si>
  <si>
    <t>26461708</t>
  </si>
  <si>
    <t>МП "Ремтехсервис"</t>
  </si>
  <si>
    <t>7311006103</t>
  </si>
  <si>
    <t>731101001</t>
  </si>
  <si>
    <t>26381392</t>
  </si>
  <si>
    <t>МП "Сантеплотехсервис"</t>
  </si>
  <si>
    <t>7311006061</t>
  </si>
  <si>
    <t>07-06-2006 00:00:00</t>
  </si>
  <si>
    <t>26561219</t>
  </si>
  <si>
    <t>МП "Старт"</t>
  </si>
  <si>
    <t>7310106497</t>
  </si>
  <si>
    <t>27-01-2010 00:00:00</t>
  </si>
  <si>
    <t>31516690</t>
  </si>
  <si>
    <t>7310105824</t>
  </si>
  <si>
    <t>14-09-2021 00:00:00</t>
  </si>
  <si>
    <t>31060718</t>
  </si>
  <si>
    <t>МУП " Водосервис Безводовский"</t>
  </si>
  <si>
    <t>7313010296</t>
  </si>
  <si>
    <t>26375403</t>
  </si>
  <si>
    <t>МУП " Живая  вода" Вальдиватское сельское поселение Карсунского района Ульяновской области</t>
  </si>
  <si>
    <t>7309904300</t>
  </si>
  <si>
    <t>02-11-2007 00:00:00</t>
  </si>
  <si>
    <t>31223653</t>
  </si>
  <si>
    <t>МУП "АКВА" Горенское сельское поселение Карсунского района Ульяновской области</t>
  </si>
  <si>
    <t>7309007290</t>
  </si>
  <si>
    <t>30915201</t>
  </si>
  <si>
    <t>МУП "ВОДОСНАБЖЕНИЕ" МО "Майнский район" Ульяновской области</t>
  </si>
  <si>
    <t>7309006508</t>
  </si>
  <si>
    <t>31507320</t>
  </si>
  <si>
    <t>МУП "Вешкаймское водоснабжение"</t>
  </si>
  <si>
    <t>7309008946</t>
  </si>
  <si>
    <t>21-07-2021 00:00:00</t>
  </si>
  <si>
    <t>31039156</t>
  </si>
  <si>
    <t>МУП "Водоканал"</t>
  </si>
  <si>
    <t>7309006917</t>
  </si>
  <si>
    <t>27568771</t>
  </si>
  <si>
    <t>7321317228</t>
  </si>
  <si>
    <t>26375382</t>
  </si>
  <si>
    <t>МУП "Водосервис"</t>
  </si>
  <si>
    <t>7308005068</t>
  </si>
  <si>
    <t>730801001</t>
  </si>
  <si>
    <t>26545908</t>
  </si>
  <si>
    <t>МУП "ДОЛИНА"</t>
  </si>
  <si>
    <t>7311006978</t>
  </si>
  <si>
    <t>25-12-2007 00:00:00</t>
  </si>
  <si>
    <t>26375385</t>
  </si>
  <si>
    <t>МУП "Еделевское ЖКХ"</t>
  </si>
  <si>
    <t>7308005420</t>
  </si>
  <si>
    <t>30356052</t>
  </si>
  <si>
    <t>МУП "ЖИЛСЕРВИС" МО "Вешкаймский район"</t>
  </si>
  <si>
    <t>7309005712</t>
  </si>
  <si>
    <t>26375400</t>
  </si>
  <si>
    <t>МУП "ЖКХ Выровское"</t>
  </si>
  <si>
    <t>7309903931</t>
  </si>
  <si>
    <t>26375474</t>
  </si>
  <si>
    <t>МУП "ЖКХ с. Крестово-Городище"</t>
  </si>
  <si>
    <t>7323007101</t>
  </si>
  <si>
    <t>732301001</t>
  </si>
  <si>
    <t>26476490</t>
  </si>
  <si>
    <t>МУП "ЖКХ" Валгусское сельское поселение</t>
  </si>
  <si>
    <t>7306040388</t>
  </si>
  <si>
    <t>26375376</t>
  </si>
  <si>
    <t>МУП "ЖКХ" Коржевское сельское поселение</t>
  </si>
  <si>
    <t>7306039343</t>
  </si>
  <si>
    <t>31223665</t>
  </si>
  <si>
    <t>МУП "Забота"</t>
  </si>
  <si>
    <t>7309005825</t>
  </si>
  <si>
    <t>26375404</t>
  </si>
  <si>
    <t>МУП "ИСТОК"</t>
  </si>
  <si>
    <t>7309904519</t>
  </si>
  <si>
    <t>28798502</t>
  </si>
  <si>
    <t>МУП "Инзатеплоком"</t>
  </si>
  <si>
    <t>7306004774</t>
  </si>
  <si>
    <t>26461712</t>
  </si>
  <si>
    <t>МУП "Исток"</t>
  </si>
  <si>
    <t>7306039992</t>
  </si>
  <si>
    <t>26375402</t>
  </si>
  <si>
    <t>7309904251</t>
  </si>
  <si>
    <t>30796186</t>
  </si>
  <si>
    <t>7313010218</t>
  </si>
  <si>
    <t>28462064</t>
  </si>
  <si>
    <t>МУП "Ишеевское"</t>
  </si>
  <si>
    <t>7321319095</t>
  </si>
  <si>
    <t>26375423</t>
  </si>
  <si>
    <t>МУП "Коромысловское ЖКХ"</t>
  </si>
  <si>
    <t>7313004246</t>
  </si>
  <si>
    <t>26476526</t>
  </si>
  <si>
    <t>МУП "Нива"</t>
  </si>
  <si>
    <t>7306040758</t>
  </si>
  <si>
    <t>731501001</t>
  </si>
  <si>
    <t>26375399</t>
  </si>
  <si>
    <t>МУП "Родник"</t>
  </si>
  <si>
    <t>7309903875</t>
  </si>
  <si>
    <t>31312981</t>
  </si>
  <si>
    <t>МУП "Родник" Астрадамовское сельское поселение Сурского района Ульяновской области</t>
  </si>
  <si>
    <t>7309006762</t>
  </si>
  <si>
    <t>26375418</t>
  </si>
  <si>
    <t>МУП "Сервис"</t>
  </si>
  <si>
    <t>7311006209</t>
  </si>
  <si>
    <t>26375386</t>
  </si>
  <si>
    <t>МУП "Спешневское ЖКХ"</t>
  </si>
  <si>
    <t>7308005438</t>
  </si>
  <si>
    <t>27741709</t>
  </si>
  <si>
    <t>МУП "Сурское"</t>
  </si>
  <si>
    <t>7309003183</t>
  </si>
  <si>
    <t>31-05-2012 00:00:00</t>
  </si>
  <si>
    <t>26476060</t>
  </si>
  <si>
    <t>МУП "Тепловодосервис"</t>
  </si>
  <si>
    <t>7313006236</t>
  </si>
  <si>
    <t>28822773</t>
  </si>
  <si>
    <t>МУП "Теплоком"</t>
  </si>
  <si>
    <t>7321312325</t>
  </si>
  <si>
    <t>26461710</t>
  </si>
  <si>
    <t>МУП "Центр"</t>
  </si>
  <si>
    <t>7306040229</t>
  </si>
  <si>
    <t>26375415</t>
  </si>
  <si>
    <t>МУП "Чердаклыэнерго"</t>
  </si>
  <si>
    <t>7310103129</t>
  </si>
  <si>
    <t>31435551</t>
  </si>
  <si>
    <t>МУП «Аква» МО Игнатовское городское поселение Майнского района Ульяновской области</t>
  </si>
  <si>
    <t>7309008720</t>
  </si>
  <si>
    <t>31578762</t>
  </si>
  <si>
    <t>МУП «Кузоватовское коммунальное хозяйство» МО «Кузоватовский район» Ульяновской области</t>
  </si>
  <si>
    <t>7313014759</t>
  </si>
  <si>
    <t>13-04-2022 00:00:00</t>
  </si>
  <si>
    <t>27221576</t>
  </si>
  <si>
    <t>МУП ЖКХ "Анненковское"</t>
  </si>
  <si>
    <t>7309906315</t>
  </si>
  <si>
    <t>31004490</t>
  </si>
  <si>
    <t>МУП ЖКХ "Белоярское"</t>
  </si>
  <si>
    <t>7329026076</t>
  </si>
  <si>
    <t>27115628</t>
  </si>
  <si>
    <t>МУП ЖКХ "Гимовское"</t>
  </si>
  <si>
    <t>7309906322</t>
  </si>
  <si>
    <t>05-05-2011 00:00:00</t>
  </si>
  <si>
    <t>26375409</t>
  </si>
  <si>
    <t>МУП ЖКХ "Калмаюрское сельское поселение"</t>
  </si>
  <si>
    <t>7310101629</t>
  </si>
  <si>
    <t>26375471</t>
  </si>
  <si>
    <t>МУП ЖКХ "Красноярское"</t>
  </si>
  <si>
    <t>7323006669</t>
  </si>
  <si>
    <t>27271264</t>
  </si>
  <si>
    <t>МУП ЖКХ "Старомаклаушинское"</t>
  </si>
  <si>
    <t>7309906379</t>
  </si>
  <si>
    <t>13-09-2011 00:00:00</t>
  </si>
  <si>
    <t>26375411</t>
  </si>
  <si>
    <t>МУП ЖКХ МО "Октябрьское городское поселение"("Быт-Сервис")</t>
  </si>
  <si>
    <t>7310101770</t>
  </si>
  <si>
    <t>26472996</t>
  </si>
  <si>
    <t>МУП ЖКХ МО Глотовское городское поселение</t>
  </si>
  <si>
    <t>7306037956</t>
  </si>
  <si>
    <t>26375421</t>
  </si>
  <si>
    <t>МУП Услуги</t>
  </si>
  <si>
    <t>7311006375</t>
  </si>
  <si>
    <t>31434145</t>
  </si>
  <si>
    <t>ОГАУСО "Психоневрологический интернат "Союз" в с.Бригадировка</t>
  </si>
  <si>
    <t>7310009207</t>
  </si>
  <si>
    <t>04-08-2020 00:00:00</t>
  </si>
  <si>
    <t>30432718</t>
  </si>
  <si>
    <t>ОГАУСО ПНИ в п. Дальнее Поле</t>
  </si>
  <si>
    <t>7324000211</t>
  </si>
  <si>
    <t>732401001</t>
  </si>
  <si>
    <t>26381401</t>
  </si>
  <si>
    <t>ОГАУСО СРЦ ИМ. ЧУЧКАЛОВА</t>
  </si>
  <si>
    <t>7321020403</t>
  </si>
  <si>
    <t>26468195</t>
  </si>
  <si>
    <t>ОГКП "Ульяновский областной водоканал"</t>
  </si>
  <si>
    <t>7315905278</t>
  </si>
  <si>
    <t>31226884</t>
  </si>
  <si>
    <t>ООО "АКВА ПЛЮС"</t>
  </si>
  <si>
    <t>7329028683</t>
  </si>
  <si>
    <t>26375378</t>
  </si>
  <si>
    <t>ООО "Барышская водяная компания"</t>
  </si>
  <si>
    <t>7306037586</t>
  </si>
  <si>
    <t>26375381</t>
  </si>
  <si>
    <t>ООО "Водолей"</t>
  </si>
  <si>
    <t>7306038036</t>
  </si>
  <si>
    <t>26541422</t>
  </si>
  <si>
    <t>7310106419</t>
  </si>
  <si>
    <t>731200100</t>
  </si>
  <si>
    <t>30-12-2009 00:00:00</t>
  </si>
  <si>
    <t>27506381</t>
  </si>
  <si>
    <t>ООО "Водстрой"</t>
  </si>
  <si>
    <t>7310103626</t>
  </si>
  <si>
    <t>731801001</t>
  </si>
  <si>
    <t>28435504</t>
  </si>
  <si>
    <t>ООО "Возрождение"</t>
  </si>
  <si>
    <t>7321318214</t>
  </si>
  <si>
    <t>26360496</t>
  </si>
  <si>
    <t>ООО "Диком"</t>
  </si>
  <si>
    <t>7310007986</t>
  </si>
  <si>
    <t>28858280</t>
  </si>
  <si>
    <t>ООО "ЖКХ Новоселки"</t>
  </si>
  <si>
    <t>7329015250</t>
  </si>
  <si>
    <t>17-12-2014 00:00:00</t>
  </si>
  <si>
    <t>26473611</t>
  </si>
  <si>
    <t>ООО "Жилхозкооперация"</t>
  </si>
  <si>
    <t>7310103640</t>
  </si>
  <si>
    <t>25-12-2009 00:00:00</t>
  </si>
  <si>
    <t>31495527</t>
  </si>
  <si>
    <t>ООО "Исток"</t>
  </si>
  <si>
    <t>7321014801</t>
  </si>
  <si>
    <t>28462001</t>
  </si>
  <si>
    <t>7325123262</t>
  </si>
  <si>
    <t>30438447</t>
  </si>
  <si>
    <t>ООО "Источник"</t>
  </si>
  <si>
    <t>7321001224</t>
  </si>
  <si>
    <t>26422096</t>
  </si>
  <si>
    <t>ООО "Коммунальная служба"</t>
  </si>
  <si>
    <t>7306006644</t>
  </si>
  <si>
    <t>26799770</t>
  </si>
  <si>
    <t>ООО "Коммунальное хозяйство с. Новая Малыкла"</t>
  </si>
  <si>
    <t>7329001000</t>
  </si>
  <si>
    <t>11-08-2010 00:00:00</t>
  </si>
  <si>
    <t>26604154</t>
  </si>
  <si>
    <t>ООО "Коммунальщик"</t>
  </si>
  <si>
    <t>7310106578</t>
  </si>
  <si>
    <t>15-02-2010 00:00:00</t>
  </si>
  <si>
    <t>26505139</t>
  </si>
  <si>
    <t>ООО "Комстройсервис"</t>
  </si>
  <si>
    <t>7313006420</t>
  </si>
  <si>
    <t>22-06-2009 00:00:00</t>
  </si>
  <si>
    <t>26381397</t>
  </si>
  <si>
    <t>7315905140</t>
  </si>
  <si>
    <t>30898578</t>
  </si>
  <si>
    <t>ООО "Монтажстрой"</t>
  </si>
  <si>
    <t>7306006274</t>
  </si>
  <si>
    <t>31460541</t>
  </si>
  <si>
    <t>ООО "Муниципальная управляющая компания"</t>
  </si>
  <si>
    <t>7309006829</t>
  </si>
  <si>
    <t>12-01-2021 00:00:00</t>
  </si>
  <si>
    <t>28136693</t>
  </si>
  <si>
    <t>ООО "НИИАР-ГЕНЕРАЦИЯ"</t>
  </si>
  <si>
    <t>7329008990</t>
  </si>
  <si>
    <t>27681895</t>
  </si>
  <si>
    <t>ООО "Недрозапас"</t>
  </si>
  <si>
    <t>7328062882</t>
  </si>
  <si>
    <t>26375446</t>
  </si>
  <si>
    <t>ООО "ПСК "Красная Звезда"</t>
  </si>
  <si>
    <t>7321032769</t>
  </si>
  <si>
    <t>26375396</t>
  </si>
  <si>
    <t>ООО "Полбино"</t>
  </si>
  <si>
    <t>7309903603</t>
  </si>
  <si>
    <t>730991001</t>
  </si>
  <si>
    <t>26539803</t>
  </si>
  <si>
    <t>ООО "Поселение"</t>
  </si>
  <si>
    <t>7306038702</t>
  </si>
  <si>
    <t>11-09-2006 00:00:00</t>
  </si>
  <si>
    <t>30856435</t>
  </si>
  <si>
    <t>ООО "Премьера"</t>
  </si>
  <si>
    <t>7327022460</t>
  </si>
  <si>
    <t>26644557</t>
  </si>
  <si>
    <t>ООО "Птицефабрика Тагайская"</t>
  </si>
  <si>
    <t>7309901437</t>
  </si>
  <si>
    <t>24-12-2004 00:00:00</t>
  </si>
  <si>
    <t>30433010</t>
  </si>
  <si>
    <t>ООО "РЕСУРС-ЖКХ"</t>
  </si>
  <si>
    <t>7329018212</t>
  </si>
  <si>
    <t>28491191</t>
  </si>
  <si>
    <t>ООО "РК-Центр"</t>
  </si>
  <si>
    <t>7329010132</t>
  </si>
  <si>
    <t>26360469</t>
  </si>
  <si>
    <t>ООО "Ресурс"</t>
  </si>
  <si>
    <t>7302027033</t>
  </si>
  <si>
    <t>31370460</t>
  </si>
  <si>
    <t>ООО "Родник"</t>
  </si>
  <si>
    <t>7329032288</t>
  </si>
  <si>
    <t>26560202</t>
  </si>
  <si>
    <t>ООО "Ростоки"</t>
  </si>
  <si>
    <t>7321315083</t>
  </si>
  <si>
    <t>02-04-2009 00:00:00</t>
  </si>
  <si>
    <t>30917423</t>
  </si>
  <si>
    <t>ООО "СП "ЧИШМЭ"</t>
  </si>
  <si>
    <t>7329001593</t>
  </si>
  <si>
    <t>31476622</t>
  </si>
  <si>
    <t>ООО "СФЕРА"</t>
  </si>
  <si>
    <t>7327094909</t>
  </si>
  <si>
    <t>26375422</t>
  </si>
  <si>
    <t>ООО "Силикат"</t>
  </si>
  <si>
    <t>7313003676</t>
  </si>
  <si>
    <t>30438432</t>
  </si>
  <si>
    <t>ООО "Силикат+"</t>
  </si>
  <si>
    <t>7313004278</t>
  </si>
  <si>
    <t>31361834</t>
  </si>
  <si>
    <t>ООО "Симбирск-СТеЛС"</t>
  </si>
  <si>
    <t>7325083813</t>
  </si>
  <si>
    <t>30382176</t>
  </si>
  <si>
    <t>ООО "Спектр-КС"</t>
  </si>
  <si>
    <t>7326048522</t>
  </si>
  <si>
    <t>732601001</t>
  </si>
  <si>
    <t>18-12-2015 00:00:00</t>
  </si>
  <si>
    <t>28501036</t>
  </si>
  <si>
    <t>ООО "Строитель"</t>
  </si>
  <si>
    <t>7325108200</t>
  </si>
  <si>
    <t>26647129</t>
  </si>
  <si>
    <t>ООО "Сурскжилкомхоз"</t>
  </si>
  <si>
    <t>7309903018</t>
  </si>
  <si>
    <t>18-01-2006 00:00:00</t>
  </si>
  <si>
    <t>26647134</t>
  </si>
  <si>
    <t>ООО "Тимирязевское"</t>
  </si>
  <si>
    <t>7321316143</t>
  </si>
  <si>
    <t>13-09-2010 00:00:00</t>
  </si>
  <si>
    <t>30432724</t>
  </si>
  <si>
    <t>ООО "УАЗ"</t>
  </si>
  <si>
    <t>7327077188</t>
  </si>
  <si>
    <t>29648882</t>
  </si>
  <si>
    <t>ООО "УК "Жилкомсервис"</t>
  </si>
  <si>
    <t>7325131023</t>
  </si>
  <si>
    <t>27627166</t>
  </si>
  <si>
    <t>ООО "УЛЬЯНОВСКОБЛВОДОКАНАЛ"</t>
  </si>
  <si>
    <t>7728778215</t>
  </si>
  <si>
    <t>732945001</t>
  </si>
  <si>
    <t>19-07-2011 00:00:00</t>
  </si>
  <si>
    <t>26822800</t>
  </si>
  <si>
    <t>ООО “Инзенский завод фильтровальных материалов”</t>
  </si>
  <si>
    <t>7306006475</t>
  </si>
  <si>
    <t>27261651</t>
  </si>
  <si>
    <t>ООО ЖКХ "Пилюгинское"</t>
  </si>
  <si>
    <t>7321316344</t>
  </si>
  <si>
    <t>21-10-2010 00:00:00</t>
  </si>
  <si>
    <t>27987886</t>
  </si>
  <si>
    <t>ООО УК "Новая Майна"</t>
  </si>
  <si>
    <t>7329007186</t>
  </si>
  <si>
    <t>31509317</t>
  </si>
  <si>
    <t>Общество с ограниченной ответственностью "Поволжская водная компания"</t>
  </si>
  <si>
    <t>7328107149</t>
  </si>
  <si>
    <t>05-08-2021 00:00:00</t>
  </si>
  <si>
    <t>26539760</t>
  </si>
  <si>
    <t>СПК "Искра"</t>
  </si>
  <si>
    <t>7304000213</t>
  </si>
  <si>
    <t>730401001</t>
  </si>
  <si>
    <t>29-10-1992 00:00:00</t>
  </si>
  <si>
    <t>26375426</t>
  </si>
  <si>
    <t>СПК "Колос"</t>
  </si>
  <si>
    <t>7314000621</t>
  </si>
  <si>
    <t>731401001</t>
  </si>
  <si>
    <t>28012529</t>
  </si>
  <si>
    <t>СПК "По заветам Ленина"</t>
  </si>
  <si>
    <t>7314000580</t>
  </si>
  <si>
    <t>28264840</t>
  </si>
  <si>
    <t>СПК (колхоз) "Белоярский"</t>
  </si>
  <si>
    <t>7323000868</t>
  </si>
  <si>
    <t>26645353</t>
  </si>
  <si>
    <t>СХПК "Восток"</t>
  </si>
  <si>
    <t>7312000665</t>
  </si>
  <si>
    <t>731201001</t>
  </si>
  <si>
    <t>03-10-2002 00:00:00</t>
  </si>
  <si>
    <t>26375466</t>
  </si>
  <si>
    <t>СХПК "Победа"</t>
  </si>
  <si>
    <t>7322000939</t>
  </si>
  <si>
    <t>26375405</t>
  </si>
  <si>
    <t>СХПК им. Крупской</t>
  </si>
  <si>
    <t>7310000557</t>
  </si>
  <si>
    <t>26407514</t>
  </si>
  <si>
    <t>УМУП "Ульяновскводоканал"</t>
  </si>
  <si>
    <t>7303005240</t>
  </si>
  <si>
    <t>26503407</t>
  </si>
  <si>
    <t>ФГБОУ ВПО "Ульяновская ГСХА им. П.А.Столыпина"</t>
  </si>
  <si>
    <t>7303009510</t>
  </si>
  <si>
    <t>26375444</t>
  </si>
  <si>
    <t>ФКУ ИК-2 УФСИН России по Ульяновской области</t>
  </si>
  <si>
    <t>7321020410</t>
  </si>
  <si>
    <t>31361533</t>
  </si>
  <si>
    <t>Филиал "Ульяновская дамба" ФГБУ "Центррегионводхоз"</t>
  </si>
  <si>
    <t>5008028127</t>
  </si>
  <si>
    <t>26359393</t>
  </si>
  <si>
    <t>Филиал "Ульяновский" ПАО "Т Плюс"</t>
  </si>
  <si>
    <t>6315376946</t>
  </si>
  <si>
    <t>732743001</t>
  </si>
  <si>
    <t>30914574</t>
  </si>
  <si>
    <t>Филиал ФГБУ "ЦЖКУ" МИНОБОРОНЫ РОССИИ (по ЦВО)</t>
  </si>
  <si>
    <t>7729314745</t>
  </si>
  <si>
    <t>667043001</t>
  </si>
  <si>
    <t>VS</t>
  </si>
  <si>
    <t>27.04.2022</t>
  </si>
  <si>
    <t>698</t>
  </si>
  <si>
    <t>433513, Ульяновская область, г.Димитровград, пркт Автостроителей 78</t>
  </si>
  <si>
    <t>Байгуллов Рафаэль Николаевич</t>
  </si>
  <si>
    <t>Маркелова Елена Валерьевна</t>
  </si>
  <si>
    <t>экономист</t>
  </si>
  <si>
    <t>8(84235)45652</t>
  </si>
  <si>
    <t>resurs06@rambler.ru</t>
  </si>
  <si>
    <t>О</t>
  </si>
  <si>
    <t>город Димитровград, город Димитровград (73705000);</t>
  </si>
  <si>
    <t>Производство технической воды</t>
  </si>
  <si>
    <t>https://portal.eias.ru/Portal/DownloadPage.aspx?type=12&amp;guid=8f3017bb-e190-4335-9421-40eacf086c6f</t>
  </si>
  <si>
    <t>Положение о закупках</t>
  </si>
  <si>
    <t>01.04.2023</t>
  </si>
  <si>
    <t>30.06.2023</t>
  </si>
  <si>
    <t>01.07.2023</t>
  </si>
  <si>
    <t>17.10.2024 13:56:35</t>
  </si>
  <si>
    <t>"Филиал ПАО "Авиационный комплекс им. С.В. Ильюшина" - Авиастар"</t>
  </si>
  <si>
    <t>АГЕНТСТВО ПО РЕГУЛИРОВАНИЮ ЦЕН И ТАРИФОВ УЛЬЯНОВСКОЙ ОБЛАСТИ</t>
  </si>
  <si>
    <t>7325169757</t>
  </si>
  <si>
    <t>01-01-2023 00:00:00</t>
  </si>
  <si>
    <t>21-03-2024 00:00:00</t>
  </si>
  <si>
    <t>МАУ ХЭК администрации МО "Новомалыклинский район"</t>
  </si>
  <si>
    <t>20-10-2023 00:00:00</t>
  </si>
  <si>
    <t>01-02-2024 00:00:00</t>
  </si>
  <si>
    <t>15-09-2023 00:00:00</t>
  </si>
  <si>
    <t>17-03-2023 00:00:00</t>
  </si>
  <si>
    <t>20-09-2024 00:00:00</t>
  </si>
  <si>
    <t>МУП "Чердаклыводоканал"</t>
  </si>
  <si>
    <t>31750641</t>
  </si>
  <si>
    <t>ООО "КОМСТРОЙ-СЕРВИС"</t>
  </si>
  <si>
    <t>7300030506</t>
  </si>
  <si>
    <t>730001001</t>
  </si>
  <si>
    <t>31594903</t>
  </si>
  <si>
    <t>ООО "Коммунальная служба района"</t>
  </si>
  <si>
    <t>7309009234</t>
  </si>
  <si>
    <t>01-09-2023 00:00:00</t>
  </si>
  <si>
    <t>16-09-2024 00:00:00</t>
  </si>
  <si>
    <t>31-10-2023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</si>
</sst>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0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45" borderId="0" applyNumberFormat="0" applyBorder="0" applyAlignment="0" applyProtection="0"/>
    <xf numFmtId="0" fontId="21" fillId="5" borderId="0" applyNumberFormat="0" applyBorder="0" applyAlignment="0" applyProtection="0"/>
    <xf numFmtId="0" fontId="21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105" fillId="50" borderId="0" applyNumberFormat="0" applyBorder="0" applyAlignment="0" applyProtection="0"/>
    <xf numFmtId="0" fontId="105" fillId="48" borderId="0" applyNumberFormat="0" applyBorder="0" applyAlignment="0" applyProtection="0"/>
    <xf numFmtId="0" fontId="105" fillId="46" borderId="0" applyNumberFormat="0" applyBorder="0" applyAlignment="0" applyProtection="0"/>
    <xf numFmtId="0" fontId="105" fillId="3" borderId="0" applyNumberFormat="0" applyBorder="0" applyAlignment="0" applyProtection="0"/>
    <xf numFmtId="0" fontId="105" fillId="50" borderId="0" applyNumberFormat="0" applyBorder="0" applyAlignment="0" applyProtection="0"/>
    <xf numFmtId="0" fontId="105" fillId="5" borderId="0" applyNumberFormat="0" applyBorder="0" applyAlignment="0" applyProtection="0"/>
    <xf numFmtId="0" fontId="106" fillId="51" borderId="1" applyNumberFormat="0" applyAlignment="0"/>
    <xf numFmtId="0" fontId="17" fillId="0" borderId="1" applyNumberFormat="0" applyAlignment="0">
      <protection locked="0"/>
    </xf>
    <xf numFmtId="0" fontId="17" fillId="0" borderId="1" applyNumberFormat="0" applyAlignment="0">
      <protection locked="0"/>
    </xf>
    <xf numFmtId="0" fontId="17" fillId="11" borderId="1" applyAlignment="0">
      <alignment horizontal="left" vertical="center"/>
    </xf>
    <xf numFmtId="0" fontId="17" fillId="46" borderId="1" applyNumberFormat="0" applyAlignment="0"/>
    <xf numFmtId="0" fontId="17" fillId="3" borderId="1" applyNumberFormat="0" applyAlignment="0"/>
    <xf numFmtId="0" fontId="107" fillId="7" borderId="54" applyNumberFormat="0">
      <alignment horizontal="center" vertical="center"/>
    </xf>
    <xf numFmtId="0" fontId="107" fillId="7" borderId="54" applyNumberFormat="0">
      <alignment horizontal="center" vertical="center"/>
    </xf>
    <xf numFmtId="0" fontId="105" fillId="50" borderId="0" applyNumberFormat="0" applyBorder="0" applyAlignment="0" applyProtection="0"/>
    <xf numFmtId="0" fontId="105" fillId="52" borderId="0" applyNumberFormat="0" applyBorder="0" applyAlignment="0" applyProtection="0"/>
    <xf numFmtId="0" fontId="105" fillId="53" borderId="0" applyNumberFormat="0" applyBorder="0" applyAlignment="0" applyProtection="0"/>
    <xf numFmtId="0" fontId="105" fillId="54" borderId="0" applyNumberFormat="0" applyBorder="0" applyAlignment="0" applyProtection="0"/>
    <xf numFmtId="0" fontId="105" fillId="50" borderId="0" applyNumberFormat="0" applyBorder="0" applyAlignment="0" applyProtection="0"/>
    <xf numFmtId="0" fontId="105" fillId="55" borderId="0" applyNumberFormat="0" applyBorder="0" applyAlignment="0" applyProtection="0"/>
    <xf numFmtId="0" fontId="108" fillId="45" borderId="55" applyNumberFormat="0" applyAlignment="0" applyProtection="0"/>
    <xf numFmtId="0" fontId="109" fillId="45" borderId="1" applyNumberFormat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49" fontId="111" fillId="0" borderId="0" applyNumberFormat="0" applyFill="0" applyBorder="0" applyAlignment="0" applyProtection="0">
      <alignment vertical="top"/>
    </xf>
    <xf numFmtId="0" fontId="112" fillId="0" borderId="56" applyNumberFormat="0" applyFill="0" applyAlignment="0" applyProtection="0"/>
    <xf numFmtId="0" fontId="113" fillId="0" borderId="57" applyNumberFormat="0" applyFill="0" applyAlignment="0" applyProtection="0"/>
    <xf numFmtId="0" fontId="114" fillId="0" borderId="58" applyNumberFormat="0" applyFill="0" applyAlignment="0" applyProtection="0"/>
    <xf numFmtId="0" fontId="114" fillId="0" borderId="0" applyNumberFormat="0" applyFill="0" applyBorder="0" applyAlignment="0" applyProtection="0"/>
    <xf numFmtId="0" fontId="46" fillId="0" borderId="59" applyNumberFormat="0" applyFill="0" applyAlignment="0" applyProtection="0"/>
    <xf numFmtId="0" fontId="115" fillId="56" borderId="60" applyNumberFormat="0" applyAlignment="0" applyProtection="0"/>
    <xf numFmtId="0" fontId="116" fillId="0" borderId="0" applyNumberFormat="0" applyFill="0" applyBorder="0" applyAlignment="0" applyProtection="0"/>
    <xf numFmtId="0" fontId="117" fillId="5" borderId="0" applyNumberFormat="0" applyBorder="0" applyAlignment="0" applyProtection="0"/>
    <xf numFmtId="49" fontId="5" fillId="0" borderId="0" applyBorder="0">
      <alignment vertical="top"/>
    </xf>
    <xf numFmtId="0" fontId="21" fillId="0" borderId="0"/>
    <xf numFmtId="0" fontId="1" fillId="0" borderId="0"/>
    <xf numFmtId="0" fontId="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" fillId="0" borderId="0"/>
    <xf numFmtId="0" fontId="118" fillId="0" borderId="0"/>
    <xf numFmtId="0" fontId="119" fillId="57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49" fontId="5" fillId="6" borderId="0" applyBorder="0">
      <alignment vertical="top"/>
    </xf>
    <xf numFmtId="0" fontId="1" fillId="0" borderId="0"/>
    <xf numFmtId="0" fontId="1" fillId="0" borderId="0"/>
    <xf numFmtId="0" fontId="5" fillId="0" borderId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20" fillId="58" borderId="0" applyNumberFormat="0" applyBorder="0" applyAlignment="0" applyProtection="0"/>
    <xf numFmtId="0" fontId="121" fillId="0" borderId="0" applyNumberFormat="0" applyFill="0" applyBorder="0" applyAlignment="0" applyProtection="0"/>
    <xf numFmtId="0" fontId="1" fillId="59" borderId="5" applyNumberFormat="0" applyFont="0" applyAlignment="0" applyProtection="0"/>
    <xf numFmtId="0" fontId="122" fillId="0" borderId="61" applyNumberFormat="0" applyFill="0" applyAlignment="0" applyProtection="0"/>
    <xf numFmtId="0" fontId="2" fillId="0" borderId="0"/>
    <xf numFmtId="0" fontId="123" fillId="0" borderId="0" applyNumberFormat="0" applyFill="0" applyBorder="0" applyAlignment="0" applyProtection="0"/>
    <xf numFmtId="4" fontId="5" fillId="8" borderId="0" applyBorder="0">
      <alignment horizontal="right"/>
    </xf>
    <xf numFmtId="4" fontId="5" fillId="8" borderId="62" applyBorder="0">
      <alignment horizontal="right"/>
    </xf>
    <xf numFmtId="4" fontId="5" fillId="8" borderId="4" applyFont="0" applyBorder="0">
      <alignment horizontal="right"/>
    </xf>
    <xf numFmtId="0" fontId="124" fillId="46" borderId="0" applyNumberFormat="0" applyBorder="0" applyAlignment="0" applyProtection="0"/>
    <xf numFmtId="0" fontId="5" fillId="7" borderId="5" applyNumberFormat="0" applyFont="0" applyFill="0" applyBorder="0" applyAlignment="0" applyProtection="0">
      <alignment horizontal="center" vertical="center" wrapText="1"/>
    </xf>
  </cellStyleXfs>
  <cellXfs count="910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5" fillId="0" borderId="30" xfId="0" applyNumberFormat="1" applyFont="1" applyBorder="1" applyAlignment="1" applyProtection="1">
      <alignment horizontal="right" vertical="center"/>
    </xf>
    <xf numFmtId="49" fontId="72" fillId="0" borderId="0" xfId="0" applyFont="1">
      <alignment vertical="top"/>
    </xf>
    <xf numFmtId="0" fontId="0" fillId="0" borderId="0" xfId="52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49" fontId="74" fillId="7" borderId="15" xfId="33" applyNumberFormat="1" applyFont="1" applyFill="1" applyBorder="1" applyAlignment="1" applyProtection="1">
      <alignment horizontal="center"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0" fillId="0" borderId="0" xfId="55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0" fillId="12" borderId="63" xfId="0" applyFont="1" applyFill="1" applyBorder="1" applyAlignment="1">
      <alignment horizontal="center" vertical="center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7" fillId="0" borderId="0" xfId="56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left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5" applyFont="1" applyFill="1" applyBorder="1" applyAlignment="1" applyProtection="1">
      <alignment horizontal="center" vertical="center" wrapText="1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</cellXfs>
  <cellStyles count="18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1" xfId="102"/>
    <cellStyle name="20% - Акцент2" xfId="78" builtinId="34" hidden="1"/>
    <cellStyle name="20% - Акцент2" xfId="103"/>
    <cellStyle name="20% - Акцент3" xfId="82" builtinId="38" hidden="1"/>
    <cellStyle name="20% - Акцент3" xfId="104"/>
    <cellStyle name="20% - Акцент4" xfId="86" builtinId="42" hidden="1"/>
    <cellStyle name="20% - Акцент4" xfId="105"/>
    <cellStyle name="20% - Акцент5" xfId="90" builtinId="46" hidden="1"/>
    <cellStyle name="20% - Акцент5" xfId="106"/>
    <cellStyle name="20% - Акцент6" xfId="94" builtinId="50" hidden="1"/>
    <cellStyle name="20% - Акцент6" xfId="107"/>
    <cellStyle name="40% - Акцент1" xfId="75" builtinId="31" hidden="1"/>
    <cellStyle name="40% - Акцент1" xfId="108"/>
    <cellStyle name="40% - Акцент2" xfId="79" builtinId="35" hidden="1"/>
    <cellStyle name="40% - Акцент2" xfId="109"/>
    <cellStyle name="40% - Акцент3" xfId="83" builtinId="39" hidden="1"/>
    <cellStyle name="40% - Акцент3" xfId="110"/>
    <cellStyle name="40% - Акцент4" xfId="87" builtinId="43" hidden="1"/>
    <cellStyle name="40% - Акцент4" xfId="111"/>
    <cellStyle name="40% - Акцент5" xfId="91" builtinId="47" hidden="1"/>
    <cellStyle name="40% - Акцент5" xfId="112"/>
    <cellStyle name="40% - Акцент6" xfId="95" builtinId="51" hidden="1"/>
    <cellStyle name="40% - Акцент6" xfId="113"/>
    <cellStyle name="60% - Акцент1" xfId="76" builtinId="32" hidden="1"/>
    <cellStyle name="60% - Акцент1" xfId="114"/>
    <cellStyle name="60% - Акцент2" xfId="80" builtinId="36" hidden="1"/>
    <cellStyle name="60% - Акцент2" xfId="115"/>
    <cellStyle name="60% - Акцент3" xfId="84" builtinId="40" hidden="1"/>
    <cellStyle name="60% - Акцент3" xfId="116"/>
    <cellStyle name="60% - Акцент4" xfId="88" builtinId="44" hidden="1"/>
    <cellStyle name="60% - Акцент4" xfId="117"/>
    <cellStyle name="60% - Акцент5" xfId="92" builtinId="48" hidden="1"/>
    <cellStyle name="60% - Акцент5" xfId="118"/>
    <cellStyle name="60% - Акцент6" xfId="96" builtinId="52" hidden="1"/>
    <cellStyle name="60% - Акцент6" xfId="119"/>
    <cellStyle name="Action" xfId="120"/>
    <cellStyle name="Cells" xfId="121"/>
    <cellStyle name="Cells 2" xfId="122"/>
    <cellStyle name="Currency [0]" xfId="16"/>
    <cellStyle name="currency1" xfId="17"/>
    <cellStyle name="Currency2" xfId="18"/>
    <cellStyle name="currency3" xfId="19"/>
    <cellStyle name="currency4" xfId="20"/>
    <cellStyle name="DblClick" xfId="123"/>
    <cellStyle name="Followed Hyperlink" xfId="21"/>
    <cellStyle name="Formuls" xfId="124"/>
    <cellStyle name="Header" xfId="125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" xfId="126"/>
    <cellStyle name="Title 2" xfId="127"/>
    <cellStyle name="Title 4" xfId="28"/>
    <cellStyle name="Акцент1" xfId="73" builtinId="29" hidden="1"/>
    <cellStyle name="Акцент1" xfId="128"/>
    <cellStyle name="Акцент2" xfId="77" builtinId="33" hidden="1"/>
    <cellStyle name="Акцент2" xfId="129"/>
    <cellStyle name="Акцент3" xfId="81" builtinId="37" hidden="1"/>
    <cellStyle name="Акцент3" xfId="130"/>
    <cellStyle name="Акцент4" xfId="85" builtinId="41" hidden="1"/>
    <cellStyle name="Акцент4" xfId="131"/>
    <cellStyle name="Акцент5" xfId="89" builtinId="45" hidden="1"/>
    <cellStyle name="Акцент5" xfId="132"/>
    <cellStyle name="Акцент6" xfId="93" builtinId="49" hidden="1"/>
    <cellStyle name="Акцент6" xfId="133"/>
    <cellStyle name="Ввод " xfId="29" builtinId="20" customBuiltin="1"/>
    <cellStyle name="Вывод" xfId="65" builtinId="21" hidden="1"/>
    <cellStyle name="Вывод" xfId="134"/>
    <cellStyle name="Вычисление" xfId="66" builtinId="22" hidden="1"/>
    <cellStyle name="Вычисление" xfId="135"/>
    <cellStyle name="Гиперссылка" xfId="30" builtinId="8" customBuiltin="1"/>
    <cellStyle name="Гиперссылка 2" xfId="136"/>
    <cellStyle name="Гиперссылка 2 2" xfId="31"/>
    <cellStyle name="Гиперссылка 3" xfId="137"/>
    <cellStyle name="Гиперссылка 4" xfId="138"/>
    <cellStyle name="Гиперссылка 4 2" xfId="139"/>
    <cellStyle name="Гиперссылка 4_PASSPORT.TEPLO.PROIZV(v6.0.1)" xfId="140"/>
    <cellStyle name="Гиперссылка 5" xfId="14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1" xfId="142"/>
    <cellStyle name="Заголовок 2" xfId="59" builtinId="17" hidden="1"/>
    <cellStyle name="Заголовок 2" xfId="143"/>
    <cellStyle name="Заголовок 3" xfId="60" builtinId="18" hidden="1"/>
    <cellStyle name="Заголовок 3" xfId="144"/>
    <cellStyle name="Заголовок 4" xfId="61" builtinId="19" hidden="1"/>
    <cellStyle name="Заголовок 4" xfId="145"/>
    <cellStyle name="ЗаголовокСтолбца" xfId="33"/>
    <cellStyle name="Значение" xfId="34"/>
    <cellStyle name="Итог" xfId="72" builtinId="25" hidden="1"/>
    <cellStyle name="Итог" xfId="146"/>
    <cellStyle name="Контрольная ячейка" xfId="68" builtinId="23" hidden="1"/>
    <cellStyle name="Контрольная ячейка" xfId="147"/>
    <cellStyle name="Название" xfId="57" builtinId="15" hidden="1"/>
    <cellStyle name="Название" xfId="148"/>
    <cellStyle name="Нейтральный" xfId="64" builtinId="28" hidden="1"/>
    <cellStyle name="Нейтральный" xfId="149"/>
    <cellStyle name="Обычный" xfId="0" builtinId="0" customBuiltin="1"/>
    <cellStyle name="Обычный 10" xfId="35"/>
    <cellStyle name="Обычный 12" xfId="150"/>
    <cellStyle name="Обычный 12 2" xfId="36"/>
    <cellStyle name="Обычный 12 3 2" xfId="151"/>
    <cellStyle name="Обычный 14" xfId="37"/>
    <cellStyle name="Обычный 14 2" xfId="152"/>
    <cellStyle name="Обычный 14_UPDATE.WARM.CALC.INDEX.2015.TO.1.2.3" xfId="153"/>
    <cellStyle name="Обычный 15" xfId="38"/>
    <cellStyle name="Обычный 2" xfId="39"/>
    <cellStyle name="Обычный 2 10 2" xfId="154"/>
    <cellStyle name="Обычный 2 2" xfId="40"/>
    <cellStyle name="Обычный 2 2 2" xfId="155"/>
    <cellStyle name="Обычный 2 3" xfId="156"/>
    <cellStyle name="Обычный 2 7" xfId="157"/>
    <cellStyle name="Обычный 2 8" xfId="158"/>
    <cellStyle name="Обычный 2_13 09 24 Баланс (3)" xfId="159"/>
    <cellStyle name="Обычный 20" xfId="160"/>
    <cellStyle name="Обычный 21" xfId="161"/>
    <cellStyle name="Обычный 22" xfId="162"/>
    <cellStyle name="Обычный 23" xfId="163"/>
    <cellStyle name="Обычный 3" xfId="41"/>
    <cellStyle name="Обычный 3 2" xfId="42"/>
    <cellStyle name="Обычный 3 3" xfId="43"/>
    <cellStyle name="Обычный 3 3 2" xfId="164"/>
    <cellStyle name="Обычный 3 3_PASSPORT.TEPLO.PROIZV(v6.0.1)" xfId="165"/>
    <cellStyle name="Обычный 4" xfId="44"/>
    <cellStyle name="Обычный 4 2" xfId="166"/>
    <cellStyle name="Обычный 4_PASSPORT.TEPLO.PROIZV(v6.0.1)" xfId="167"/>
    <cellStyle name="Обычный 5" xfId="168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лохой" xfId="169"/>
    <cellStyle name="Пояснение" xfId="71" builtinId="53" hidden="1"/>
    <cellStyle name="Пояснение" xfId="170"/>
    <cellStyle name="Примечание" xfId="70" builtinId="10" hidden="1"/>
    <cellStyle name="Примечание" xfId="171"/>
    <cellStyle name="Процентный" xfId="101" builtinId="5" hidden="1"/>
    <cellStyle name="Связанная ячейка" xfId="67" builtinId="24" hidden="1"/>
    <cellStyle name="Связанная ячейка" xfId="172"/>
    <cellStyle name="Стиль 1" xfId="173"/>
    <cellStyle name="Текст предупреждения" xfId="69" builtinId="11" hidden="1"/>
    <cellStyle name="Текст предупреждения" xfId="174"/>
    <cellStyle name="Финансовый" xfId="97" builtinId="3" hidden="1"/>
    <cellStyle name="Финансовый [0]" xfId="98" builtinId="6" hidden="1"/>
    <cellStyle name="Формула" xfId="175"/>
    <cellStyle name="ФормулаВБ_Мониторинг инвестиций" xfId="176"/>
    <cellStyle name="ФормулаНаКонтроль" xfId="177"/>
    <cellStyle name="Хороший" xfId="62" builtinId="26" hidden="1"/>
    <cellStyle name="Хороший" xfId="178"/>
    <cellStyle name="Шапка" xfId="17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22</xdr:row>
      <xdr:rowOff>0</xdr:rowOff>
    </xdr:from>
    <xdr:to>
      <xdr:col>28</xdr:col>
      <xdr:colOff>228600</xdr:colOff>
      <xdr:row>22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11744325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38100</xdr:colOff>
      <xdr:row>22</xdr:row>
      <xdr:rowOff>0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11706225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27</xdr:col>
      <xdr:colOff>0</xdr:colOff>
      <xdr:row>22</xdr:row>
      <xdr:rowOff>0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11706225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5572125" y="4191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27</xdr:row>
      <xdr:rowOff>0</xdr:rowOff>
    </xdr:from>
    <xdr:to>
      <xdr:col>9</xdr:col>
      <xdr:colOff>228600</xdr:colOff>
      <xdr:row>27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8010525" y="8324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7" t="s">
        <v>95</v>
      </c>
      <c r="G5" s="459" t="s">
        <v>499</v>
      </c>
      <c r="H5" s="688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85">
        <v>1</v>
      </c>
      <c r="G7" s="538" t="s">
        <v>526</v>
      </c>
      <c r="H7" s="682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685" t="str">
        <f>"2." &amp;mergeValue(A8)</f>
        <v>2.1</v>
      </c>
      <c r="G8" s="538" t="s">
        <v>528</v>
      </c>
      <c r="H8" s="682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685" t="str">
        <f>"3." &amp;mergeValue(A9)</f>
        <v>3.1</v>
      </c>
      <c r="G9" s="538" t="s">
        <v>529</v>
      </c>
      <c r="H9" s="682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685" t="str">
        <f>"4."&amp;mergeValue(A10)</f>
        <v>4.1</v>
      </c>
      <c r="G10" s="538" t="s">
        <v>530</v>
      </c>
      <c r="H10" s="688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678"/>
      <c r="D11" s="678"/>
      <c r="F11" s="685" t="str">
        <f>"4."&amp;mergeValue(A11) &amp;"."&amp;mergeValue(B11)</f>
        <v>4.1.1</v>
      </c>
      <c r="G11" s="448" t="s">
        <v>630</v>
      </c>
      <c r="H11" s="682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678"/>
      <c r="F12" s="685" t="str">
        <f>"4."&amp;mergeValue(A12) &amp;"."&amp;mergeValue(B12)&amp;"."&amp;mergeValue(C12)</f>
        <v>4.1.1.1</v>
      </c>
      <c r="G12" s="463" t="s">
        <v>531</v>
      </c>
      <c r="H12" s="682" t="str">
        <f>IF(Территории!H13="","","" &amp; Территории!H13 &amp; "")</f>
        <v>город Димитровград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1"/>
      <c r="B13" s="771"/>
      <c r="C13" s="771"/>
      <c r="D13" s="678">
        <v>1</v>
      </c>
      <c r="F13" s="685" t="str">
        <f>"4."&amp;mergeValue(A13) &amp;"."&amp;mergeValue(B13)&amp;"."&amp;mergeValue(C13)&amp;"."&amp;mergeValue(D13)</f>
        <v>4.1.1.1.1</v>
      </c>
      <c r="G13" s="541" t="s">
        <v>532</v>
      </c>
      <c r="H13" s="682" t="str">
        <f>IF(Территории!R14="","","" &amp; Территории!R14 &amp; "")</f>
        <v>город Димитровград (73705000)</v>
      </c>
      <c r="I13" s="67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6" t="s">
        <v>631</v>
      </c>
      <c r="H15" s="766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16" zoomScaleNormal="100" workbookViewId="0">
      <selection activeCell="J22" sqref="J22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4" t="s">
        <v>641</v>
      </c>
      <c r="E5" s="774"/>
      <c r="F5" s="774"/>
      <c r="G5" s="774"/>
      <c r="H5" s="774"/>
      <c r="I5" s="774"/>
      <c r="J5" s="774"/>
      <c r="K5" s="774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75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2" t="str">
        <f>IF(datePr_ch="",IF(datePr="","",datePr),datePr_ch)</f>
        <v>27.04.2022</v>
      </c>
      <c r="G7" s="792"/>
      <c r="H7" s="792"/>
      <c r="I7" s="792"/>
      <c r="J7" s="792"/>
      <c r="K7" s="792"/>
      <c r="L7" s="669"/>
      <c r="M7" s="286"/>
    </row>
    <row r="8" spans="1:32" ht="18.75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2" t="str">
        <f>IF(numberPr_ch="",IF(numberPr="","",numberPr),numberPr_ch)</f>
        <v>698</v>
      </c>
      <c r="G8" s="792"/>
      <c r="H8" s="792"/>
      <c r="I8" s="792"/>
      <c r="J8" s="792"/>
      <c r="K8" s="792"/>
      <c r="L8" s="669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72" t="s">
        <v>496</v>
      </c>
      <c r="E10" s="772"/>
      <c r="F10" s="772"/>
      <c r="G10" s="772"/>
      <c r="H10" s="772"/>
      <c r="I10" s="772"/>
      <c r="J10" s="772"/>
      <c r="K10" s="772"/>
      <c r="L10" s="773" t="s">
        <v>497</v>
      </c>
    </row>
    <row r="11" spans="1:32" ht="21" customHeight="1">
      <c r="C11" s="86"/>
      <c r="D11" s="788" t="s">
        <v>95</v>
      </c>
      <c r="E11" s="790" t="s">
        <v>299</v>
      </c>
      <c r="F11" s="790" t="s">
        <v>23</v>
      </c>
      <c r="G11" s="793" t="s">
        <v>642</v>
      </c>
      <c r="H11" s="794"/>
      <c r="I11" s="795"/>
      <c r="J11" s="790" t="s">
        <v>491</v>
      </c>
      <c r="K11" s="790" t="s">
        <v>498</v>
      </c>
      <c r="L11" s="773"/>
    </row>
    <row r="12" spans="1:32" ht="21" customHeight="1">
      <c r="C12" s="86"/>
      <c r="D12" s="789"/>
      <c r="E12" s="791"/>
      <c r="F12" s="791"/>
      <c r="G12" s="778" t="s">
        <v>643</v>
      </c>
      <c r="H12" s="779"/>
      <c r="I12" s="115" t="s">
        <v>644</v>
      </c>
      <c r="J12" s="791"/>
      <c r="K12" s="791"/>
      <c r="L12" s="773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80" t="s">
        <v>54</v>
      </c>
      <c r="H13" s="780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86" t="s">
        <v>645</v>
      </c>
      <c r="F14" s="787"/>
      <c r="G14" s="787"/>
      <c r="H14" s="787"/>
      <c r="I14" s="787"/>
      <c r="J14" s="787"/>
      <c r="K14" s="787"/>
      <c r="L14" s="184"/>
      <c r="M14" s="612"/>
    </row>
    <row r="15" spans="1:32" ht="56.25">
      <c r="A15" s="410"/>
      <c r="C15" s="86"/>
      <c r="D15" s="610" t="s">
        <v>297</v>
      </c>
      <c r="E15" s="417" t="s">
        <v>500</v>
      </c>
      <c r="F15" s="417" t="s">
        <v>500</v>
      </c>
      <c r="G15" s="781" t="s">
        <v>500</v>
      </c>
      <c r="H15" s="782"/>
      <c r="I15" s="417" t="s">
        <v>500</v>
      </c>
      <c r="J15" s="656" t="s">
        <v>1119</v>
      </c>
      <c r="K15" s="668"/>
      <c r="L15" s="284" t="s">
        <v>646</v>
      </c>
      <c r="M15" s="612"/>
    </row>
    <row r="16" spans="1:32" ht="18.75">
      <c r="A16" s="410"/>
      <c r="B16" s="248">
        <v>3</v>
      </c>
      <c r="C16" s="86"/>
      <c r="D16" s="614">
        <v>2</v>
      </c>
      <c r="E16" s="796" t="s">
        <v>647</v>
      </c>
      <c r="F16" s="797"/>
      <c r="G16" s="797"/>
      <c r="H16" s="798"/>
      <c r="I16" s="798"/>
      <c r="J16" s="798" t="s">
        <v>500</v>
      </c>
      <c r="K16" s="798"/>
      <c r="L16" s="607"/>
      <c r="M16" s="612"/>
    </row>
    <row r="17" spans="1:15" ht="90" customHeight="1">
      <c r="A17" s="410"/>
      <c r="C17" s="799"/>
      <c r="D17" s="783" t="s">
        <v>648</v>
      </c>
      <c r="E17" s="784" t="str">
        <f>IF('Перечень тарифов'!E21="","наименование отсутствует","" &amp; 'Перечень тарифов'!E21 &amp; "")</f>
        <v>Тариф на техническую воду</v>
      </c>
      <c r="F17" s="785" t="str">
        <f>IF('Перечень тарифов'!J21="","наименование отсутствует","" &amp; 'Перечень тарифов'!J21 &amp; "")</f>
        <v>Производство технической воды</v>
      </c>
      <c r="G17" s="417"/>
      <c r="H17" s="667" t="s">
        <v>1046</v>
      </c>
      <c r="I17" s="665" t="s">
        <v>1047</v>
      </c>
      <c r="J17" s="656" t="s">
        <v>251</v>
      </c>
      <c r="K17" s="417" t="s">
        <v>500</v>
      </c>
      <c r="L17" s="775" t="s">
        <v>649</v>
      </c>
      <c r="M17" s="612"/>
    </row>
    <row r="18" spans="1:15" ht="18.75">
      <c r="A18" s="410"/>
      <c r="C18" s="799"/>
      <c r="D18" s="783"/>
      <c r="E18" s="784"/>
      <c r="F18" s="785"/>
      <c r="G18" s="615"/>
      <c r="H18" s="609" t="s">
        <v>278</v>
      </c>
      <c r="I18" s="421"/>
      <c r="J18" s="421"/>
      <c r="K18" s="419"/>
      <c r="L18" s="777"/>
      <c r="M18" s="612"/>
    </row>
    <row r="19" spans="1:15" ht="18.75">
      <c r="A19" s="410"/>
      <c r="B19" s="248">
        <v>3</v>
      </c>
      <c r="C19" s="86"/>
      <c r="D19" s="249" t="s">
        <v>53</v>
      </c>
      <c r="E19" s="786" t="s">
        <v>650</v>
      </c>
      <c r="F19" s="786"/>
      <c r="G19" s="786"/>
      <c r="H19" s="786"/>
      <c r="I19" s="786"/>
      <c r="J19" s="786"/>
      <c r="K19" s="786"/>
      <c r="L19" s="536"/>
      <c r="M19" s="612"/>
    </row>
    <row r="20" spans="1:15" ht="33.75">
      <c r="A20" s="410"/>
      <c r="C20" s="86"/>
      <c r="D20" s="610" t="s">
        <v>492</v>
      </c>
      <c r="E20" s="417" t="s">
        <v>500</v>
      </c>
      <c r="F20" s="417" t="s">
        <v>500</v>
      </c>
      <c r="G20" s="781" t="s">
        <v>500</v>
      </c>
      <c r="H20" s="782"/>
      <c r="I20" s="417" t="s">
        <v>500</v>
      </c>
      <c r="J20" s="417" t="s">
        <v>500</v>
      </c>
      <c r="K20" s="695" t="s">
        <v>1553</v>
      </c>
      <c r="L20" s="284" t="s">
        <v>651</v>
      </c>
      <c r="M20" s="612"/>
    </row>
    <row r="21" spans="1:15" ht="18.75">
      <c r="A21" s="410"/>
      <c r="B21" s="248">
        <v>3</v>
      </c>
      <c r="C21" s="86"/>
      <c r="D21" s="249" t="s">
        <v>54</v>
      </c>
      <c r="E21" s="786" t="s">
        <v>652</v>
      </c>
      <c r="F21" s="786"/>
      <c r="G21" s="786"/>
      <c r="H21" s="786"/>
      <c r="I21" s="786"/>
      <c r="J21" s="786"/>
      <c r="K21" s="786"/>
      <c r="L21" s="536"/>
      <c r="M21" s="612"/>
    </row>
    <row r="22" spans="1:15" ht="67.5" customHeight="1">
      <c r="A22" s="410"/>
      <c r="C22" s="799"/>
      <c r="D22" s="783" t="s">
        <v>493</v>
      </c>
      <c r="E22" s="784" t="str">
        <f>IF('Перечень тарифов'!E21="","наименование отсутствует","" &amp; 'Перечень тарифов'!E21 &amp; "")</f>
        <v>Тариф на техническую воду</v>
      </c>
      <c r="F22" s="785" t="str">
        <f>IF('Перечень тарифов'!J21="","наименование отсутствует","" &amp; 'Перечень тарифов'!J21 &amp; "")</f>
        <v>Производство технической воды</v>
      </c>
      <c r="G22" s="417"/>
      <c r="H22" s="665" t="s">
        <v>1046</v>
      </c>
      <c r="I22" s="665" t="s">
        <v>1047</v>
      </c>
      <c r="J22" s="671">
        <v>739.66499999999996</v>
      </c>
      <c r="K22" s="417" t="s">
        <v>500</v>
      </c>
      <c r="L22" s="775" t="s">
        <v>653</v>
      </c>
      <c r="M22" s="612"/>
    </row>
    <row r="23" spans="1:15" ht="18.75">
      <c r="A23" s="410"/>
      <c r="C23" s="799"/>
      <c r="D23" s="783"/>
      <c r="E23" s="784"/>
      <c r="F23" s="785"/>
      <c r="G23" s="615"/>
      <c r="H23" s="609" t="s">
        <v>278</v>
      </c>
      <c r="I23" s="418"/>
      <c r="J23" s="418"/>
      <c r="K23" s="419"/>
      <c r="L23" s="777"/>
      <c r="M23" s="612"/>
    </row>
    <row r="24" spans="1:15" ht="18.75">
      <c r="A24" s="410"/>
      <c r="C24" s="86"/>
      <c r="D24" s="249" t="s">
        <v>71</v>
      </c>
      <c r="E24" s="786" t="s">
        <v>654</v>
      </c>
      <c r="F24" s="786"/>
      <c r="G24" s="786"/>
      <c r="H24" s="786"/>
      <c r="I24" s="786"/>
      <c r="J24" s="786"/>
      <c r="K24" s="786"/>
      <c r="L24" s="536"/>
      <c r="M24" s="612"/>
    </row>
    <row r="25" spans="1:15" ht="78.75" customHeight="1">
      <c r="A25" s="410"/>
      <c r="C25" s="799"/>
      <c r="D25" s="800" t="s">
        <v>494</v>
      </c>
      <c r="E25" s="784" t="str">
        <f>IF('Перечень тарифов'!E21="","наименование отсутствует","" &amp; 'Перечень тарифов'!E21 &amp; "")</f>
        <v>Тариф на техническую воду</v>
      </c>
      <c r="F25" s="785" t="str">
        <f>IF('Перечень тарифов'!J21="","наименование отсутствует","" &amp; 'Перечень тарифов'!J21 &amp; "")</f>
        <v>Производство технической воды</v>
      </c>
      <c r="G25" s="417"/>
      <c r="H25" s="667" t="s">
        <v>1555</v>
      </c>
      <c r="I25" s="665" t="s">
        <v>1047</v>
      </c>
      <c r="J25" s="671">
        <v>5.8959999999999999</v>
      </c>
      <c r="K25" s="417" t="s">
        <v>500</v>
      </c>
      <c r="L25" s="775" t="s">
        <v>655</v>
      </c>
      <c r="M25" s="612"/>
    </row>
    <row r="26" spans="1:15" ht="18.75">
      <c r="A26" s="410"/>
      <c r="C26" s="799"/>
      <c r="D26" s="801"/>
      <c r="E26" s="784"/>
      <c r="F26" s="785"/>
      <c r="G26" s="615"/>
      <c r="H26" s="609" t="s">
        <v>278</v>
      </c>
      <c r="I26" s="418"/>
      <c r="J26" s="418"/>
      <c r="K26" s="419"/>
      <c r="L26" s="777"/>
      <c r="M26" s="612"/>
    </row>
    <row r="27" spans="1:15" ht="26.1" customHeight="1">
      <c r="A27" s="410"/>
      <c r="C27" s="86"/>
      <c r="D27" s="249" t="s">
        <v>72</v>
      </c>
      <c r="E27" s="786" t="s">
        <v>656</v>
      </c>
      <c r="F27" s="786"/>
      <c r="G27" s="786"/>
      <c r="H27" s="786"/>
      <c r="I27" s="786"/>
      <c r="J27" s="786"/>
      <c r="K27" s="786"/>
      <c r="L27" s="536"/>
      <c r="M27" s="612"/>
    </row>
    <row r="28" spans="1:15" ht="112.5" customHeight="1">
      <c r="A28" s="410"/>
      <c r="C28" s="799"/>
      <c r="D28" s="800" t="s">
        <v>495</v>
      </c>
      <c r="E28" s="784" t="str">
        <f>IF('Перечень тарифов'!E21="","наименование отсутствует","" &amp; 'Перечень тарифов'!E21 &amp; "")</f>
        <v>Тариф на техническую воду</v>
      </c>
      <c r="F28" s="785" t="str">
        <f>IF('Перечень тарифов'!J21="","наименование отсутствует","" &amp; 'Перечень тарифов'!J21 &amp; "")</f>
        <v>Производство технической воды</v>
      </c>
      <c r="G28" s="417"/>
      <c r="H28" s="667" t="s">
        <v>1046</v>
      </c>
      <c r="I28" s="665" t="s">
        <v>1047</v>
      </c>
      <c r="J28" s="671">
        <v>264.27699999999999</v>
      </c>
      <c r="K28" s="417" t="s">
        <v>500</v>
      </c>
      <c r="L28" s="775" t="s">
        <v>657</v>
      </c>
      <c r="M28" s="612"/>
      <c r="O28" s="315" t="s">
        <v>613</v>
      </c>
    </row>
    <row r="29" spans="1:15" ht="18.75">
      <c r="A29" s="410"/>
      <c r="C29" s="799"/>
      <c r="D29" s="801"/>
      <c r="E29" s="784"/>
      <c r="F29" s="785"/>
      <c r="G29" s="615"/>
      <c r="H29" s="609" t="s">
        <v>278</v>
      </c>
      <c r="I29" s="418"/>
      <c r="J29" s="418"/>
      <c r="K29" s="419"/>
      <c r="L29" s="777"/>
      <c r="M29" s="612"/>
    </row>
    <row r="30" spans="1:15" ht="25.5" customHeight="1">
      <c r="A30" s="410"/>
      <c r="B30" s="248">
        <v>3</v>
      </c>
      <c r="C30" s="86"/>
      <c r="D30" s="249" t="s">
        <v>186</v>
      </c>
      <c r="E30" s="786" t="s">
        <v>658</v>
      </c>
      <c r="F30" s="786"/>
      <c r="G30" s="786"/>
      <c r="H30" s="786"/>
      <c r="I30" s="786"/>
      <c r="J30" s="786"/>
      <c r="K30" s="786"/>
      <c r="L30" s="536"/>
      <c r="M30" s="612"/>
    </row>
    <row r="31" spans="1:15" ht="112.5" customHeight="1">
      <c r="A31" s="410"/>
      <c r="C31" s="799"/>
      <c r="D31" s="800" t="s">
        <v>659</v>
      </c>
      <c r="E31" s="784" t="str">
        <f>IF('Перечень тарифов'!E21="","наименование отсутствует","" &amp; 'Перечень тарифов'!E21 &amp; "")</f>
        <v>Тариф на техническую воду</v>
      </c>
      <c r="F31" s="785" t="str">
        <f>IF('Перечень тарифов'!J21="","наименование отсутствует","" &amp; 'Перечень тарифов'!J21 &amp; "")</f>
        <v>Производство технической воды</v>
      </c>
      <c r="G31" s="417"/>
      <c r="H31" s="667" t="s">
        <v>1046</v>
      </c>
      <c r="I31" s="665" t="s">
        <v>1047</v>
      </c>
      <c r="J31" s="671">
        <v>0</v>
      </c>
      <c r="K31" s="417" t="s">
        <v>500</v>
      </c>
      <c r="L31" s="775" t="s">
        <v>660</v>
      </c>
      <c r="M31" s="612"/>
    </row>
    <row r="32" spans="1:15" ht="18.75">
      <c r="A32" s="410"/>
      <c r="C32" s="799"/>
      <c r="D32" s="801"/>
      <c r="E32" s="784"/>
      <c r="F32" s="785"/>
      <c r="G32" s="615"/>
      <c r="H32" s="609" t="s">
        <v>278</v>
      </c>
      <c r="I32" s="418"/>
      <c r="J32" s="418"/>
      <c r="K32" s="419"/>
      <c r="L32" s="777"/>
      <c r="M32" s="612"/>
    </row>
    <row r="33" spans="1:15" s="228" customFormat="1" ht="3" customHeight="1">
      <c r="A33" s="410"/>
      <c r="D33" s="626"/>
      <c r="E33" s="626"/>
      <c r="F33" s="626"/>
      <c r="G33" s="626"/>
      <c r="H33" s="626"/>
      <c r="I33" s="626"/>
      <c r="J33" s="626"/>
      <c r="K33" s="626"/>
      <c r="L33" s="626"/>
      <c r="N33" s="412"/>
      <c r="O33" s="412"/>
    </row>
    <row r="34" spans="1:15" ht="24.75" customHeight="1">
      <c r="D34" s="420">
        <v>1</v>
      </c>
      <c r="E34" s="766" t="s">
        <v>694</v>
      </c>
      <c r="F34" s="766"/>
      <c r="G34" s="766"/>
      <c r="H34" s="766"/>
      <c r="I34" s="766"/>
      <c r="J34" s="766"/>
      <c r="K34" s="766"/>
      <c r="L34" s="766"/>
    </row>
  </sheetData>
  <sheetProtection password="FA9C" sheet="1" objects="1" scenarios="1" formatColumns="0" formatRows="0"/>
  <mergeCells count="48"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16:L17 L25 L28 L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5:I25 H28:I28 H31:I31 H22:I22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31 J25 J28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0" location="'Форма 2.14.1'!$K$20" tooltip="Кликните по гиперссылке, чтобы перейти по гиперссылке или отредактировать её" display="https://portal.eias.ru/Portal/DownloadPage.aspx?type=12&amp;guid=8f3017bb-e190-4335-9421-40eacf086c6f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город Димитровград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1"/>
      <c r="B13" s="771"/>
      <c r="C13" s="771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Димитровград (73705000)</v>
      </c>
      <c r="I13" s="67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6" t="s">
        <v>631</v>
      </c>
      <c r="H15" s="766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P29"/>
  <sheetViews>
    <sheetView showGridLines="0" topLeftCell="I4" zoomScaleNormal="100" workbookViewId="0">
      <selection activeCell="V33" sqref="V33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20.7109375" style="34" customWidth="1"/>
    <col min="23" max="24" width="23.7109375" style="34" hidden="1" customWidth="1"/>
    <col min="25" max="25" width="11.7109375" style="34" customWidth="1"/>
    <col min="26" max="26" width="3.7109375" style="34" customWidth="1"/>
    <col min="27" max="27" width="11.7109375" style="34" customWidth="1"/>
    <col min="28" max="28" width="8.5703125" style="34" hidden="1" customWidth="1"/>
    <col min="29" max="29" width="4.7109375" style="34" customWidth="1"/>
    <col min="30" max="30" width="115.7109375" style="34" customWidth="1"/>
    <col min="31" max="32" width="10.5703125" style="296"/>
    <col min="33" max="33" width="11.140625" style="296" customWidth="1"/>
    <col min="34" max="41" width="10.5703125" style="296"/>
    <col min="42" max="16384" width="10.5703125" style="34"/>
  </cols>
  <sheetData>
    <row r="1" spans="7:41" hidden="1"/>
    <row r="2" spans="7:41" hidden="1"/>
    <row r="3" spans="7:41" hidden="1"/>
    <row r="4" spans="7:41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67" t="s">
        <v>663</v>
      </c>
      <c r="M5" s="768"/>
      <c r="N5" s="768"/>
      <c r="O5" s="768"/>
      <c r="P5" s="768"/>
      <c r="Q5" s="768"/>
      <c r="R5" s="768"/>
      <c r="S5" s="768"/>
      <c r="T5" s="768"/>
      <c r="U5" s="769"/>
      <c r="V5" s="698"/>
      <c r="W5" s="698"/>
      <c r="X5" s="698"/>
      <c r="Y5" s="698"/>
      <c r="Z5" s="698"/>
      <c r="AA5" s="698"/>
      <c r="AB5" s="698"/>
      <c r="AC5" s="577"/>
    </row>
    <row r="6" spans="7:41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676"/>
      <c r="W6" s="676"/>
      <c r="X6" s="676"/>
      <c r="Y6" s="676"/>
      <c r="Z6" s="676"/>
      <c r="AA6" s="676"/>
      <c r="AB6" s="676"/>
      <c r="AC6" s="440"/>
      <c r="AD6" s="341"/>
      <c r="AE6" s="452"/>
      <c r="AF6" s="452"/>
      <c r="AG6" s="452"/>
      <c r="AH6" s="452"/>
      <c r="AI6" s="452"/>
      <c r="AJ6" s="452"/>
      <c r="AK6" s="452"/>
      <c r="AL6" s="452"/>
      <c r="AM6" s="452"/>
      <c r="AN6" s="452"/>
      <c r="AO6" s="452"/>
    </row>
    <row r="7" spans="7:41" s="452" customFormat="1" ht="5.25" hidden="1">
      <c r="L7" s="617"/>
      <c r="M7" s="618"/>
      <c r="O7" s="811"/>
      <c r="P7" s="811"/>
      <c r="Q7" s="811"/>
      <c r="R7" s="811"/>
      <c r="S7" s="811"/>
      <c r="T7" s="811"/>
      <c r="U7" s="811"/>
      <c r="V7" s="811"/>
      <c r="W7" s="811"/>
      <c r="X7" s="811"/>
      <c r="Y7" s="811"/>
      <c r="Z7" s="811"/>
      <c r="AA7" s="811"/>
      <c r="AB7" s="811"/>
      <c r="AC7" s="811"/>
      <c r="AD7" s="339"/>
    </row>
    <row r="8" spans="7:41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27.04.2022</v>
      </c>
      <c r="P8" s="792"/>
      <c r="Q8" s="792"/>
      <c r="R8" s="792"/>
      <c r="S8" s="792"/>
      <c r="T8" s="792"/>
      <c r="U8" s="792"/>
      <c r="V8" s="792"/>
      <c r="W8" s="792"/>
      <c r="X8" s="792"/>
      <c r="Y8" s="792"/>
      <c r="Z8" s="792"/>
      <c r="AA8" s="792"/>
      <c r="AB8" s="792"/>
      <c r="AC8" s="792"/>
      <c r="AD8" s="670"/>
      <c r="AE8" s="452"/>
      <c r="AF8" s="452"/>
      <c r="AG8" s="452"/>
      <c r="AH8" s="452"/>
      <c r="AI8" s="452"/>
      <c r="AJ8" s="452"/>
      <c r="AK8" s="452"/>
      <c r="AL8" s="452"/>
      <c r="AM8" s="452"/>
      <c r="AN8" s="452"/>
      <c r="AO8" s="452"/>
    </row>
    <row r="9" spans="7:41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698</v>
      </c>
      <c r="P9" s="792"/>
      <c r="Q9" s="792"/>
      <c r="R9" s="792"/>
      <c r="S9" s="792"/>
      <c r="T9" s="792"/>
      <c r="U9" s="792"/>
      <c r="V9" s="792"/>
      <c r="W9" s="792"/>
      <c r="X9" s="792"/>
      <c r="Y9" s="792"/>
      <c r="Z9" s="792"/>
      <c r="AA9" s="792"/>
      <c r="AB9" s="792"/>
      <c r="AC9" s="792"/>
      <c r="AD9" s="670"/>
      <c r="AE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</row>
    <row r="10" spans="7:41" s="452" customFormat="1" ht="5.25" hidden="1">
      <c r="L10" s="617"/>
      <c r="M10" s="618"/>
      <c r="O10" s="811"/>
      <c r="P10" s="811"/>
      <c r="Q10" s="811"/>
      <c r="R10" s="811"/>
      <c r="S10" s="811"/>
      <c r="T10" s="811"/>
      <c r="U10" s="811"/>
      <c r="V10" s="811"/>
      <c r="W10" s="811"/>
      <c r="X10" s="811"/>
      <c r="Y10" s="811"/>
      <c r="Z10" s="811"/>
      <c r="AA10" s="811"/>
      <c r="AB10" s="811"/>
      <c r="AC10" s="811"/>
      <c r="AD10" s="339"/>
    </row>
    <row r="11" spans="7:41" s="253" customFormat="1" ht="3" hidden="1" customHeight="1">
      <c r="G11" s="252"/>
      <c r="H11" s="252"/>
      <c r="L11" s="757"/>
      <c r="M11" s="757"/>
      <c r="N11" s="210"/>
      <c r="O11" s="286"/>
      <c r="P11" s="286"/>
      <c r="Q11" s="286"/>
      <c r="R11" s="286"/>
      <c r="S11" s="286"/>
      <c r="T11" s="286"/>
      <c r="U11" s="313" t="s">
        <v>379</v>
      </c>
      <c r="V11" s="286"/>
      <c r="W11" s="286"/>
      <c r="X11" s="286"/>
      <c r="Y11" s="286"/>
      <c r="Z11" s="286"/>
      <c r="AA11" s="286"/>
      <c r="AB11" s="313" t="s">
        <v>379</v>
      </c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</row>
    <row r="12" spans="7:41" s="253" customFormat="1">
      <c r="G12" s="252"/>
      <c r="H12" s="252"/>
      <c r="L12" s="210"/>
      <c r="M12" s="210"/>
      <c r="N12" s="210"/>
      <c r="O12" s="812"/>
      <c r="P12" s="812"/>
      <c r="Q12" s="812"/>
      <c r="R12" s="812"/>
      <c r="S12" s="812"/>
      <c r="T12" s="812"/>
      <c r="U12" s="812"/>
      <c r="V12" s="812" t="s">
        <v>1550</v>
      </c>
      <c r="W12" s="812"/>
      <c r="X12" s="812"/>
      <c r="Y12" s="812"/>
      <c r="Z12" s="812"/>
      <c r="AA12" s="812"/>
      <c r="AB12" s="812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</row>
    <row r="13" spans="7:41" ht="15" customHeight="1">
      <c r="J13" s="86"/>
      <c r="K13" s="86"/>
      <c r="L13" s="725" t="s">
        <v>496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/>
      <c r="X13" s="725"/>
      <c r="Y13" s="725"/>
      <c r="Z13" s="725"/>
      <c r="AA13" s="725"/>
      <c r="AB13" s="725"/>
      <c r="AC13" s="725"/>
      <c r="AD13" s="725" t="s">
        <v>497</v>
      </c>
    </row>
    <row r="14" spans="7:41" ht="15" customHeight="1">
      <c r="J14" s="86"/>
      <c r="K14" s="86"/>
      <c r="L14" s="725" t="s">
        <v>95</v>
      </c>
      <c r="M14" s="725" t="s">
        <v>423</v>
      </c>
      <c r="N14" s="725"/>
      <c r="O14" s="807" t="s">
        <v>501</v>
      </c>
      <c r="P14" s="807"/>
      <c r="Q14" s="807"/>
      <c r="R14" s="807"/>
      <c r="S14" s="807"/>
      <c r="T14" s="807"/>
      <c r="U14" s="725" t="s">
        <v>341</v>
      </c>
      <c r="V14" s="807" t="s">
        <v>501</v>
      </c>
      <c r="W14" s="807"/>
      <c r="X14" s="807"/>
      <c r="Y14" s="807"/>
      <c r="Z14" s="807"/>
      <c r="AA14" s="807"/>
      <c r="AB14" s="725" t="s">
        <v>341</v>
      </c>
      <c r="AC14" s="805" t="s">
        <v>278</v>
      </c>
      <c r="AD14" s="725"/>
    </row>
    <row r="15" spans="7:41" ht="14.25" customHeight="1">
      <c r="J15" s="86"/>
      <c r="K15" s="86"/>
      <c r="L15" s="725"/>
      <c r="M15" s="725"/>
      <c r="N15" s="725"/>
      <c r="O15" s="250" t="s">
        <v>502</v>
      </c>
      <c r="P15" s="810" t="s">
        <v>274</v>
      </c>
      <c r="Q15" s="810"/>
      <c r="R15" s="758" t="s">
        <v>503</v>
      </c>
      <c r="S15" s="758"/>
      <c r="T15" s="758"/>
      <c r="U15" s="725"/>
      <c r="V15" s="675" t="s">
        <v>502</v>
      </c>
      <c r="W15" s="810" t="s">
        <v>274</v>
      </c>
      <c r="X15" s="810"/>
      <c r="Y15" s="758" t="s">
        <v>503</v>
      </c>
      <c r="Z15" s="758"/>
      <c r="AA15" s="758"/>
      <c r="AB15" s="725"/>
      <c r="AC15" s="805"/>
      <c r="AD15" s="725"/>
    </row>
    <row r="16" spans="7:41" ht="33.75" customHeight="1">
      <c r="J16" s="86"/>
      <c r="K16" s="86"/>
      <c r="L16" s="725"/>
      <c r="M16" s="725"/>
      <c r="N16" s="725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5"/>
      <c r="V16" s="684" t="s">
        <v>504</v>
      </c>
      <c r="W16" s="423" t="s">
        <v>505</v>
      </c>
      <c r="X16" s="423" t="s">
        <v>403</v>
      </c>
      <c r="Y16" s="681" t="s">
        <v>277</v>
      </c>
      <c r="Z16" s="813" t="s">
        <v>276</v>
      </c>
      <c r="AA16" s="813"/>
      <c r="AB16" s="725"/>
      <c r="AC16" s="805"/>
      <c r="AD16" s="725"/>
    </row>
    <row r="17" spans="1:42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5">
        <f ca="1">OFFSET(S17,0,-1)+1</f>
        <v>7</v>
      </c>
      <c r="T17" s="815"/>
      <c r="U17" s="565">
        <f ca="1">OFFSET(U17,0,-2)+1</f>
        <v>8</v>
      </c>
      <c r="V17" s="683">
        <f ca="1">OFFSET(V17,0,-1)+1</f>
        <v>9</v>
      </c>
      <c r="W17" s="683">
        <f ca="1">OFFSET(W17,0,-1)+1</f>
        <v>10</v>
      </c>
      <c r="X17" s="683">
        <f ca="1">OFFSET(X17,0,-1)+1</f>
        <v>11</v>
      </c>
      <c r="Y17" s="683">
        <f ca="1">OFFSET(Y17,0,-1)+1</f>
        <v>12</v>
      </c>
      <c r="Z17" s="815">
        <f ca="1">OFFSET(Z17,0,-1)+1</f>
        <v>13</v>
      </c>
      <c r="AA17" s="815"/>
      <c r="AB17" s="683">
        <f ca="1">OFFSET(AB17,0,-2)+1</f>
        <v>14</v>
      </c>
      <c r="AC17" s="571">
        <f ca="1">OFFSET(AC17,0,-1)</f>
        <v>14</v>
      </c>
      <c r="AD17" s="565">
        <f ca="1">OFFSET(AD17,0,-1)+1</f>
        <v>15</v>
      </c>
    </row>
    <row r="18" spans="1:42" ht="22.5">
      <c r="A18" s="816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 t="str">
        <f>IF('Перечень тарифов'!J21="","","" &amp; 'Перечень тарифов'!J21 &amp; "")</f>
        <v>Производство технической воды</v>
      </c>
      <c r="P18" s="755"/>
      <c r="Q18" s="755"/>
      <c r="R18" s="755"/>
      <c r="S18" s="755"/>
      <c r="T18" s="755"/>
      <c r="U18" s="755"/>
      <c r="V18" s="755"/>
      <c r="W18" s="755"/>
      <c r="X18" s="755"/>
      <c r="Y18" s="755"/>
      <c r="Z18" s="755"/>
      <c r="AA18" s="755"/>
      <c r="AB18" s="755"/>
      <c r="AC18" s="755"/>
      <c r="AD18" s="584" t="s">
        <v>665</v>
      </c>
    </row>
    <row r="19" spans="1:42" hidden="1">
      <c r="A19" s="816"/>
      <c r="B19" s="816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14"/>
      <c r="P19" s="814"/>
      <c r="Q19" s="814"/>
      <c r="R19" s="814"/>
      <c r="S19" s="814"/>
      <c r="T19" s="814"/>
      <c r="U19" s="814"/>
      <c r="V19" s="814"/>
      <c r="W19" s="814"/>
      <c r="X19" s="814"/>
      <c r="Y19" s="814"/>
      <c r="Z19" s="814"/>
      <c r="AA19" s="814"/>
      <c r="AB19" s="814"/>
      <c r="AC19" s="814"/>
      <c r="AD19" s="284"/>
    </row>
    <row r="20" spans="1:42" hidden="1">
      <c r="A20" s="816"/>
      <c r="B20" s="816"/>
      <c r="C20" s="816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14"/>
      <c r="P20" s="814"/>
      <c r="Q20" s="814"/>
      <c r="R20" s="814"/>
      <c r="S20" s="814"/>
      <c r="T20" s="814"/>
      <c r="U20" s="814"/>
      <c r="V20" s="814"/>
      <c r="W20" s="814"/>
      <c r="X20" s="814"/>
      <c r="Y20" s="814"/>
      <c r="Z20" s="814"/>
      <c r="AA20" s="814"/>
      <c r="AB20" s="814"/>
      <c r="AC20" s="814"/>
      <c r="AD20" s="284"/>
      <c r="AH20" s="315"/>
    </row>
    <row r="21" spans="1:42" ht="33.75">
      <c r="A21" s="816"/>
      <c r="B21" s="816"/>
      <c r="C21" s="816"/>
      <c r="D21" s="816">
        <v>1</v>
      </c>
      <c r="E21" s="340"/>
      <c r="F21" s="340"/>
      <c r="G21" s="340"/>
      <c r="H21" s="340"/>
      <c r="I21" s="812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9"/>
      <c r="P21" s="809"/>
      <c r="Q21" s="809"/>
      <c r="R21" s="809"/>
      <c r="S21" s="809"/>
      <c r="T21" s="809"/>
      <c r="U21" s="809"/>
      <c r="V21" s="809"/>
      <c r="W21" s="809"/>
      <c r="X21" s="809"/>
      <c r="Y21" s="809"/>
      <c r="Z21" s="809"/>
      <c r="AA21" s="809"/>
      <c r="AB21" s="809"/>
      <c r="AC21" s="809"/>
      <c r="AD21" s="284" t="s">
        <v>634</v>
      </c>
      <c r="AH21" s="315"/>
    </row>
    <row r="22" spans="1:42" ht="33.75">
      <c r="A22" s="816"/>
      <c r="B22" s="816"/>
      <c r="C22" s="816"/>
      <c r="D22" s="816"/>
      <c r="E22" s="816">
        <v>1</v>
      </c>
      <c r="F22" s="340"/>
      <c r="G22" s="340"/>
      <c r="H22" s="340"/>
      <c r="I22" s="812"/>
      <c r="J22" s="812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8" t="s">
        <v>306</v>
      </c>
      <c r="P22" s="808"/>
      <c r="Q22" s="808"/>
      <c r="R22" s="808"/>
      <c r="S22" s="808"/>
      <c r="T22" s="808"/>
      <c r="U22" s="808"/>
      <c r="V22" s="808"/>
      <c r="W22" s="808"/>
      <c r="X22" s="808"/>
      <c r="Y22" s="808"/>
      <c r="Z22" s="808"/>
      <c r="AA22" s="808"/>
      <c r="AB22" s="808"/>
      <c r="AC22" s="808"/>
      <c r="AD22" s="284" t="s">
        <v>512</v>
      </c>
      <c r="AF22" s="315" t="str">
        <f>strCheckUnique(AG22:AG25)</f>
        <v/>
      </c>
      <c r="AH22" s="315"/>
    </row>
    <row r="23" spans="1:42" ht="66" customHeight="1">
      <c r="A23" s="816"/>
      <c r="B23" s="816"/>
      <c r="C23" s="816"/>
      <c r="D23" s="816"/>
      <c r="E23" s="816"/>
      <c r="F23" s="338">
        <v>1</v>
      </c>
      <c r="G23" s="338"/>
      <c r="H23" s="338"/>
      <c r="I23" s="812"/>
      <c r="J23" s="812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8"/>
      <c r="O23" s="696">
        <v>74.05</v>
      </c>
      <c r="P23" s="191"/>
      <c r="Q23" s="191"/>
      <c r="R23" s="806" t="s">
        <v>1046</v>
      </c>
      <c r="S23" s="817" t="s">
        <v>87</v>
      </c>
      <c r="T23" s="806" t="s">
        <v>1556</v>
      </c>
      <c r="U23" s="817" t="s">
        <v>87</v>
      </c>
      <c r="V23" s="696">
        <v>54.48</v>
      </c>
      <c r="W23" s="191"/>
      <c r="X23" s="191"/>
      <c r="Y23" s="806" t="s">
        <v>1557</v>
      </c>
      <c r="Z23" s="817" t="s">
        <v>87</v>
      </c>
      <c r="AA23" s="806" t="s">
        <v>1047</v>
      </c>
      <c r="AB23" s="817" t="s">
        <v>88</v>
      </c>
      <c r="AC23" s="280"/>
      <c r="AD23" s="802" t="s">
        <v>666</v>
      </c>
      <c r="AE23" s="583" t="str">
        <f>strCheckDate(O24:AC24)</f>
        <v/>
      </c>
      <c r="AG23" s="315" t="str">
        <f>IF(M23="","",M23 )</f>
        <v/>
      </c>
      <c r="AH23" s="315"/>
      <c r="AI23" s="315"/>
      <c r="AJ23" s="315"/>
    </row>
    <row r="24" spans="1:42" ht="14.25" hidden="1" customHeight="1">
      <c r="A24" s="816"/>
      <c r="B24" s="816"/>
      <c r="C24" s="816"/>
      <c r="D24" s="816"/>
      <c r="E24" s="816"/>
      <c r="F24" s="338"/>
      <c r="G24" s="338"/>
      <c r="H24" s="338"/>
      <c r="I24" s="812"/>
      <c r="J24" s="812"/>
      <c r="K24" s="342"/>
      <c r="L24" s="170"/>
      <c r="M24" s="204"/>
      <c r="N24" s="818"/>
      <c r="O24" s="297"/>
      <c r="P24" s="294"/>
      <c r="Q24" s="295" t="str">
        <f>R23 &amp; "-" &amp; T23</f>
        <v>01.01.2023-30.06.2023</v>
      </c>
      <c r="R24" s="806"/>
      <c r="S24" s="817"/>
      <c r="T24" s="819"/>
      <c r="U24" s="817"/>
      <c r="V24" s="297"/>
      <c r="W24" s="294"/>
      <c r="X24" s="295" t="str">
        <f>Y23 &amp; "-" &amp; AA23</f>
        <v>01.07.2023-31.12.2023</v>
      </c>
      <c r="Y24" s="806"/>
      <c r="Z24" s="817"/>
      <c r="AA24" s="819"/>
      <c r="AB24" s="817"/>
      <c r="AC24" s="280"/>
      <c r="AD24" s="803"/>
      <c r="AH24" s="315"/>
    </row>
    <row r="25" spans="1:42" customFormat="1" ht="15" customHeight="1">
      <c r="A25" s="816"/>
      <c r="B25" s="816"/>
      <c r="C25" s="816"/>
      <c r="D25" s="816"/>
      <c r="E25" s="816"/>
      <c r="F25" s="338"/>
      <c r="G25" s="338"/>
      <c r="H25" s="338"/>
      <c r="I25" s="812"/>
      <c r="J25" s="812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56"/>
      <c r="W25" s="156"/>
      <c r="X25" s="156"/>
      <c r="Y25" s="260"/>
      <c r="Z25" s="197"/>
      <c r="AA25" s="197"/>
      <c r="AB25" s="197"/>
      <c r="AC25" s="185"/>
      <c r="AD25" s="804"/>
      <c r="AE25" s="305"/>
      <c r="AF25" s="305"/>
      <c r="AG25" s="305"/>
      <c r="AH25" s="315"/>
      <c r="AI25" s="305"/>
      <c r="AJ25" s="296"/>
      <c r="AK25" s="296"/>
      <c r="AL25" s="296"/>
      <c r="AM25" s="296"/>
      <c r="AN25" s="296"/>
      <c r="AO25" s="296"/>
      <c r="AP25" s="34"/>
    </row>
    <row r="26" spans="1:42" customFormat="1" ht="15" customHeight="1">
      <c r="A26" s="816"/>
      <c r="B26" s="816"/>
      <c r="C26" s="816"/>
      <c r="D26" s="816"/>
      <c r="E26" s="338"/>
      <c r="F26" s="340"/>
      <c r="G26" s="340"/>
      <c r="H26" s="340"/>
      <c r="I26" s="812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56"/>
      <c r="W26" s="156"/>
      <c r="X26" s="156"/>
      <c r="Y26" s="260"/>
      <c r="Z26" s="197"/>
      <c r="AA26" s="197"/>
      <c r="AB26" s="196"/>
      <c r="AC26" s="197"/>
      <c r="AD26" s="18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</row>
    <row r="27" spans="1:42" customFormat="1" ht="15" customHeight="1">
      <c r="A27" s="816"/>
      <c r="B27" s="816"/>
      <c r="C27" s="816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56"/>
      <c r="W27" s="156"/>
      <c r="X27" s="156"/>
      <c r="Y27" s="260"/>
      <c r="Z27" s="197"/>
      <c r="AA27" s="197"/>
      <c r="AB27" s="196"/>
      <c r="AC27" s="197"/>
      <c r="AD27" s="18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</row>
    <row r="28" spans="1:42" ht="3" customHeight="1"/>
    <row r="29" spans="1:42" ht="48.95" customHeight="1">
      <c r="L29" s="616">
        <v>1</v>
      </c>
      <c r="M29" s="766" t="s">
        <v>695</v>
      </c>
      <c r="N29" s="766"/>
      <c r="O29" s="766"/>
      <c r="P29" s="766"/>
      <c r="Q29" s="766"/>
      <c r="R29" s="766"/>
      <c r="S29" s="766"/>
      <c r="T29" s="766"/>
      <c r="U29" s="766"/>
      <c r="V29" s="766"/>
      <c r="W29" s="766"/>
      <c r="X29" s="766"/>
      <c r="Y29" s="766"/>
      <c r="Z29" s="766"/>
      <c r="AA29" s="766"/>
      <c r="AB29" s="766"/>
      <c r="AC29" s="766"/>
    </row>
  </sheetData>
  <sheetProtection password="FA9C" sheet="1" objects="1" scenarios="1" formatColumns="0" formatRows="0"/>
  <dataConsolidate/>
  <mergeCells count="49">
    <mergeCell ref="J22:J25"/>
    <mergeCell ref="P15:Q15"/>
    <mergeCell ref="O20:AC20"/>
    <mergeCell ref="M29:AC29"/>
    <mergeCell ref="S23:S24"/>
    <mergeCell ref="U23:U24"/>
    <mergeCell ref="N23:N24"/>
    <mergeCell ref="T23:T24"/>
    <mergeCell ref="Y23:Y24"/>
    <mergeCell ref="Z23:Z24"/>
    <mergeCell ref="AA23:AA24"/>
    <mergeCell ref="AB23:AB24"/>
    <mergeCell ref="A18:A27"/>
    <mergeCell ref="B19:B27"/>
    <mergeCell ref="C20:C27"/>
    <mergeCell ref="D21:D26"/>
    <mergeCell ref="I21:I26"/>
    <mergeCell ref="E22:E25"/>
    <mergeCell ref="O12:U12"/>
    <mergeCell ref="S16:T16"/>
    <mergeCell ref="O19:AC19"/>
    <mergeCell ref="O18:AC18"/>
    <mergeCell ref="S17:T17"/>
    <mergeCell ref="U14:U16"/>
    <mergeCell ref="V12:AB12"/>
    <mergeCell ref="Z16:AA16"/>
    <mergeCell ref="Z17:AA17"/>
    <mergeCell ref="O8:AC8"/>
    <mergeCell ref="O9:AC9"/>
    <mergeCell ref="L5:U5"/>
    <mergeCell ref="L11:M11"/>
    <mergeCell ref="O10:AC10"/>
    <mergeCell ref="O7:AC7"/>
    <mergeCell ref="AD23:AD25"/>
    <mergeCell ref="AC14:AC16"/>
    <mergeCell ref="L13:AC13"/>
    <mergeCell ref="N14:N16"/>
    <mergeCell ref="R23:R24"/>
    <mergeCell ref="R15:T15"/>
    <mergeCell ref="O14:T14"/>
    <mergeCell ref="AD13:AD16"/>
    <mergeCell ref="O22:AC22"/>
    <mergeCell ref="O21:AC21"/>
    <mergeCell ref="L14:L16"/>
    <mergeCell ref="M14:M16"/>
    <mergeCell ref="V14:AA14"/>
    <mergeCell ref="AB14:AB16"/>
    <mergeCell ref="W15:X15"/>
    <mergeCell ref="Y15:AA15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8:AD9 AD6 O21:AC21">
      <formula1>900</formula1>
    </dataValidation>
    <dataValidation allowBlank="1" promptTitle="checkPeriodRange" sqref="Q24 X24"/>
    <dataValidation type="list" allowBlank="1" showInputMessage="1" showErrorMessage="1" errorTitle="Ошибка" error="Выберите значение из списка" sqref="O22 V22">
      <formula1>kind_of_cons</formula1>
    </dataValidation>
    <dataValidation allowBlank="1" sqref="S25:S27 Z25:Z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"/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"/>
    <dataValidation type="decimal" allowBlank="1" showErrorMessage="1" errorTitle="Ошибка" error="Допускается ввод только действительных чисел!" sqref="O23 V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1"/>
      <c r="B13" s="771"/>
      <c r="C13" s="771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2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1"/>
      <c r="B14" s="771"/>
      <c r="C14" s="771"/>
      <c r="D14" s="466"/>
      <c r="F14" s="460"/>
      <c r="G14" s="162" t="s">
        <v>4</v>
      </c>
      <c r="H14" s="465"/>
      <c r="I14" s="82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1"/>
      <c r="B15" s="771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1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6" t="s">
        <v>631</v>
      </c>
      <c r="H19" s="766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7" t="s">
        <v>663</v>
      </c>
      <c r="M5" s="768"/>
      <c r="N5" s="768"/>
      <c r="O5" s="768"/>
      <c r="P5" s="768"/>
      <c r="Q5" s="768"/>
      <c r="R5" s="768"/>
      <c r="S5" s="768"/>
      <c r="T5" s="768"/>
      <c r="U5" s="769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11"/>
      <c r="P7" s="811"/>
      <c r="Q7" s="811"/>
      <c r="R7" s="811"/>
      <c r="S7" s="811"/>
      <c r="T7" s="811"/>
      <c r="U7" s="811"/>
      <c r="V7" s="811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27.04.2022</v>
      </c>
      <c r="P8" s="792"/>
      <c r="Q8" s="792"/>
      <c r="R8" s="792"/>
      <c r="S8" s="792"/>
      <c r="T8" s="792"/>
      <c r="U8" s="792"/>
      <c r="V8" s="792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698</v>
      </c>
      <c r="P9" s="792"/>
      <c r="Q9" s="792"/>
      <c r="R9" s="792"/>
      <c r="S9" s="792"/>
      <c r="T9" s="792"/>
      <c r="U9" s="792"/>
      <c r="V9" s="792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11"/>
      <c r="P10" s="811"/>
      <c r="Q10" s="811"/>
      <c r="R10" s="811"/>
      <c r="S10" s="811"/>
      <c r="T10" s="811"/>
      <c r="U10" s="811"/>
      <c r="V10" s="811"/>
      <c r="W10" s="339"/>
    </row>
    <row r="11" spans="7:34" s="253" customFormat="1" ht="15.75" hidden="1" customHeight="1">
      <c r="G11" s="252"/>
      <c r="H11" s="252"/>
      <c r="L11" s="757"/>
      <c r="M11" s="757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2"/>
      <c r="P12" s="812"/>
      <c r="Q12" s="812"/>
      <c r="R12" s="812"/>
      <c r="S12" s="812"/>
      <c r="T12" s="812"/>
      <c r="U12" s="812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5" t="s">
        <v>496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 t="s">
        <v>497</v>
      </c>
    </row>
    <row r="14" spans="7:34" ht="15" customHeight="1">
      <c r="J14" s="86"/>
      <c r="K14" s="86"/>
      <c r="L14" s="725" t="s">
        <v>95</v>
      </c>
      <c r="M14" s="725" t="s">
        <v>423</v>
      </c>
      <c r="N14" s="725"/>
      <c r="O14" s="807" t="s">
        <v>501</v>
      </c>
      <c r="P14" s="807"/>
      <c r="Q14" s="807"/>
      <c r="R14" s="807"/>
      <c r="S14" s="807"/>
      <c r="T14" s="807"/>
      <c r="U14" s="725" t="s">
        <v>341</v>
      </c>
      <c r="V14" s="805" t="s">
        <v>278</v>
      </c>
      <c r="W14" s="725"/>
    </row>
    <row r="15" spans="7:34" ht="14.25" customHeight="1">
      <c r="J15" s="86"/>
      <c r="K15" s="86"/>
      <c r="L15" s="725"/>
      <c r="M15" s="725"/>
      <c r="N15" s="725"/>
      <c r="O15" s="250" t="s">
        <v>502</v>
      </c>
      <c r="P15" s="810" t="s">
        <v>274</v>
      </c>
      <c r="Q15" s="810"/>
      <c r="R15" s="758" t="s">
        <v>503</v>
      </c>
      <c r="S15" s="758"/>
      <c r="T15" s="758"/>
      <c r="U15" s="725"/>
      <c r="V15" s="805"/>
      <c r="W15" s="725"/>
    </row>
    <row r="16" spans="7:34" ht="33.75" customHeight="1">
      <c r="J16" s="86"/>
      <c r="K16" s="86"/>
      <c r="L16" s="725"/>
      <c r="M16" s="725"/>
      <c r="N16" s="725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5"/>
      <c r="V16" s="805"/>
      <c r="W16" s="725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5">
        <f ca="1">OFFSET(S17,0,-1)+1</f>
        <v>7</v>
      </c>
      <c r="T17" s="815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6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/>
      <c r="P18" s="755"/>
      <c r="Q18" s="755"/>
      <c r="R18" s="755"/>
      <c r="S18" s="755"/>
      <c r="T18" s="755"/>
      <c r="U18" s="755"/>
      <c r="V18" s="755"/>
      <c r="W18" s="584" t="s">
        <v>665</v>
      </c>
    </row>
    <row r="19" spans="1:35" ht="22.5">
      <c r="A19" s="816"/>
      <c r="B19" s="816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4"/>
      <c r="P19" s="814"/>
      <c r="Q19" s="814"/>
      <c r="R19" s="814"/>
      <c r="S19" s="814"/>
      <c r="T19" s="814"/>
      <c r="U19" s="814"/>
      <c r="V19" s="814"/>
      <c r="W19" s="284" t="s">
        <v>511</v>
      </c>
    </row>
    <row r="20" spans="1:35" ht="45">
      <c r="A20" s="816"/>
      <c r="B20" s="816"/>
      <c r="C20" s="816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4"/>
      <c r="P20" s="814"/>
      <c r="Q20" s="814"/>
      <c r="R20" s="814"/>
      <c r="S20" s="814"/>
      <c r="T20" s="814"/>
      <c r="U20" s="814"/>
      <c r="V20" s="814"/>
      <c r="W20" s="284" t="s">
        <v>633</v>
      </c>
      <c r="AA20" s="315"/>
    </row>
    <row r="21" spans="1:35" ht="33.75">
      <c r="A21" s="816"/>
      <c r="B21" s="816"/>
      <c r="C21" s="816"/>
      <c r="D21" s="816">
        <v>1</v>
      </c>
      <c r="E21" s="408"/>
      <c r="F21" s="408"/>
      <c r="G21" s="408"/>
      <c r="H21" s="408"/>
      <c r="I21" s="812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9"/>
      <c r="P21" s="809"/>
      <c r="Q21" s="809"/>
      <c r="R21" s="809"/>
      <c r="S21" s="809"/>
      <c r="T21" s="809"/>
      <c r="U21" s="809"/>
      <c r="V21" s="809"/>
      <c r="W21" s="284" t="s">
        <v>634</v>
      </c>
      <c r="AA21" s="315"/>
    </row>
    <row r="22" spans="1:35" ht="33.75">
      <c r="A22" s="816"/>
      <c r="B22" s="816"/>
      <c r="C22" s="816"/>
      <c r="D22" s="816"/>
      <c r="E22" s="816">
        <v>1</v>
      </c>
      <c r="F22" s="408"/>
      <c r="G22" s="408"/>
      <c r="H22" s="408"/>
      <c r="I22" s="812"/>
      <c r="J22" s="812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8"/>
      <c r="P22" s="808"/>
      <c r="Q22" s="808"/>
      <c r="R22" s="808"/>
      <c r="S22" s="808"/>
      <c r="T22" s="808"/>
      <c r="U22" s="808"/>
      <c r="V22" s="808"/>
      <c r="W22" s="284" t="s">
        <v>512</v>
      </c>
      <c r="Y22" s="315" t="str">
        <f>strCheckUnique(Z22:Z25)</f>
        <v/>
      </c>
      <c r="AA22" s="315"/>
    </row>
    <row r="23" spans="1:35" ht="66" customHeight="1">
      <c r="A23" s="816"/>
      <c r="B23" s="816"/>
      <c r="C23" s="816"/>
      <c r="D23" s="816"/>
      <c r="E23" s="816"/>
      <c r="F23" s="338">
        <v>1</v>
      </c>
      <c r="G23" s="338"/>
      <c r="H23" s="338"/>
      <c r="I23" s="812"/>
      <c r="J23" s="812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8"/>
      <c r="O23" s="191"/>
      <c r="P23" s="191"/>
      <c r="Q23" s="191"/>
      <c r="R23" s="806"/>
      <c r="S23" s="817" t="s">
        <v>87</v>
      </c>
      <c r="T23" s="806"/>
      <c r="U23" s="817" t="s">
        <v>88</v>
      </c>
      <c r="V23" s="280"/>
      <c r="W23" s="802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6"/>
      <c r="B24" s="816"/>
      <c r="C24" s="816"/>
      <c r="D24" s="816"/>
      <c r="E24" s="816"/>
      <c r="F24" s="338"/>
      <c r="G24" s="338"/>
      <c r="H24" s="338"/>
      <c r="I24" s="812"/>
      <c r="J24" s="812"/>
      <c r="K24" s="342"/>
      <c r="L24" s="170"/>
      <c r="M24" s="204"/>
      <c r="N24" s="818"/>
      <c r="O24" s="297"/>
      <c r="P24" s="294"/>
      <c r="Q24" s="295" t="str">
        <f>R23 &amp; "-" &amp; T23</f>
        <v>-</v>
      </c>
      <c r="R24" s="806"/>
      <c r="S24" s="817"/>
      <c r="T24" s="819"/>
      <c r="U24" s="817"/>
      <c r="V24" s="280"/>
      <c r="W24" s="803"/>
      <c r="AA24" s="315"/>
    </row>
    <row r="25" spans="1:35" customFormat="1" ht="15" customHeight="1">
      <c r="A25" s="816"/>
      <c r="B25" s="816"/>
      <c r="C25" s="816"/>
      <c r="D25" s="816"/>
      <c r="E25" s="816"/>
      <c r="F25" s="338"/>
      <c r="G25" s="338"/>
      <c r="H25" s="338"/>
      <c r="I25" s="812"/>
      <c r="J25" s="812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4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16"/>
      <c r="B26" s="816"/>
      <c r="C26" s="816"/>
      <c r="D26" s="816"/>
      <c r="E26" s="338"/>
      <c r="F26" s="408"/>
      <c r="G26" s="408"/>
      <c r="H26" s="408"/>
      <c r="I26" s="812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16"/>
      <c r="B27" s="816"/>
      <c r="C27" s="816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16"/>
      <c r="B28" s="816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16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6" t="s">
        <v>695</v>
      </c>
      <c r="N32" s="766"/>
      <c r="O32" s="766"/>
      <c r="P32" s="766"/>
      <c r="Q32" s="766"/>
      <c r="R32" s="766"/>
      <c r="S32" s="766"/>
      <c r="T32" s="766"/>
      <c r="U32" s="766"/>
      <c r="V32" s="766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1"/>
      <c r="B13" s="771"/>
      <c r="C13" s="771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2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1"/>
      <c r="B14" s="771"/>
      <c r="C14" s="771"/>
      <c r="D14" s="466"/>
      <c r="F14" s="460"/>
      <c r="G14" s="162" t="s">
        <v>4</v>
      </c>
      <c r="H14" s="465"/>
      <c r="I14" s="82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1"/>
      <c r="B15" s="771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1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6" t="s">
        <v>631</v>
      </c>
      <c r="H19" s="766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7" t="s">
        <v>664</v>
      </c>
      <c r="M5" s="768"/>
      <c r="N5" s="768"/>
      <c r="O5" s="768"/>
      <c r="P5" s="768"/>
      <c r="Q5" s="768"/>
      <c r="R5" s="768"/>
      <c r="S5" s="768"/>
      <c r="T5" s="768"/>
      <c r="U5" s="769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11"/>
      <c r="P7" s="811"/>
      <c r="Q7" s="811"/>
      <c r="R7" s="811"/>
      <c r="S7" s="811"/>
      <c r="T7" s="811"/>
      <c r="U7" s="811"/>
      <c r="V7" s="811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27.04.2022</v>
      </c>
      <c r="P8" s="792"/>
      <c r="Q8" s="792"/>
      <c r="R8" s="792"/>
      <c r="S8" s="792"/>
      <c r="T8" s="792"/>
      <c r="U8" s="792"/>
      <c r="V8" s="792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698</v>
      </c>
      <c r="P9" s="792"/>
      <c r="Q9" s="792"/>
      <c r="R9" s="792"/>
      <c r="S9" s="792"/>
      <c r="T9" s="792"/>
      <c r="U9" s="792"/>
      <c r="V9" s="792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11"/>
      <c r="P10" s="811"/>
      <c r="Q10" s="811"/>
      <c r="R10" s="811"/>
      <c r="S10" s="811"/>
      <c r="T10" s="811"/>
      <c r="U10" s="811"/>
      <c r="V10" s="811"/>
      <c r="W10" s="339"/>
    </row>
    <row r="11" spans="7:34" s="253" customFormat="1" ht="15.75" hidden="1" customHeight="1">
      <c r="G11" s="252"/>
      <c r="H11" s="252"/>
      <c r="L11" s="757"/>
      <c r="M11" s="757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2"/>
      <c r="P12" s="812"/>
      <c r="Q12" s="812"/>
      <c r="R12" s="812"/>
      <c r="S12" s="812"/>
      <c r="T12" s="812"/>
      <c r="U12" s="812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5" t="s">
        <v>496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 t="s">
        <v>497</v>
      </c>
    </row>
    <row r="14" spans="7:34" ht="15" customHeight="1">
      <c r="J14" s="86"/>
      <c r="K14" s="86"/>
      <c r="L14" s="725" t="s">
        <v>95</v>
      </c>
      <c r="M14" s="725" t="s">
        <v>423</v>
      </c>
      <c r="N14" s="725"/>
      <c r="O14" s="807" t="s">
        <v>501</v>
      </c>
      <c r="P14" s="807"/>
      <c r="Q14" s="807"/>
      <c r="R14" s="807"/>
      <c r="S14" s="807"/>
      <c r="T14" s="807"/>
      <c r="U14" s="725" t="s">
        <v>341</v>
      </c>
      <c r="V14" s="805" t="s">
        <v>278</v>
      </c>
      <c r="W14" s="725"/>
    </row>
    <row r="15" spans="7:34" ht="14.25" customHeight="1">
      <c r="J15" s="86"/>
      <c r="K15" s="86"/>
      <c r="L15" s="725"/>
      <c r="M15" s="725"/>
      <c r="N15" s="725"/>
      <c r="O15" s="250" t="s">
        <v>502</v>
      </c>
      <c r="P15" s="810" t="s">
        <v>274</v>
      </c>
      <c r="Q15" s="810"/>
      <c r="R15" s="758" t="s">
        <v>503</v>
      </c>
      <c r="S15" s="758"/>
      <c r="T15" s="758"/>
      <c r="U15" s="725"/>
      <c r="V15" s="805"/>
      <c r="W15" s="725"/>
    </row>
    <row r="16" spans="7:34" ht="33.75" customHeight="1">
      <c r="J16" s="86"/>
      <c r="K16" s="86"/>
      <c r="L16" s="725"/>
      <c r="M16" s="725"/>
      <c r="N16" s="725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5"/>
      <c r="V16" s="805"/>
      <c r="W16" s="725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5">
        <f ca="1">OFFSET(S17,0,-1)+1</f>
        <v>7</v>
      </c>
      <c r="T17" s="815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6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/>
      <c r="P18" s="755"/>
      <c r="Q18" s="755"/>
      <c r="R18" s="755"/>
      <c r="S18" s="755"/>
      <c r="T18" s="755"/>
      <c r="U18" s="755"/>
      <c r="V18" s="755"/>
      <c r="W18" s="584" t="s">
        <v>665</v>
      </c>
    </row>
    <row r="19" spans="1:35" ht="22.5">
      <c r="A19" s="816"/>
      <c r="B19" s="816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4"/>
      <c r="P19" s="814"/>
      <c r="Q19" s="814"/>
      <c r="R19" s="814"/>
      <c r="S19" s="814"/>
      <c r="T19" s="814"/>
      <c r="U19" s="814"/>
      <c r="V19" s="814"/>
      <c r="W19" s="284" t="s">
        <v>511</v>
      </c>
    </row>
    <row r="20" spans="1:35" ht="45">
      <c r="A20" s="816"/>
      <c r="B20" s="816"/>
      <c r="C20" s="816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4"/>
      <c r="P20" s="814"/>
      <c r="Q20" s="814"/>
      <c r="R20" s="814"/>
      <c r="S20" s="814"/>
      <c r="T20" s="814"/>
      <c r="U20" s="814"/>
      <c r="V20" s="814"/>
      <c r="W20" s="284" t="s">
        <v>633</v>
      </c>
      <c r="AA20" s="315"/>
    </row>
    <row r="21" spans="1:35" ht="33.75">
      <c r="A21" s="816"/>
      <c r="B21" s="816"/>
      <c r="C21" s="816"/>
      <c r="D21" s="816">
        <v>1</v>
      </c>
      <c r="E21" s="408"/>
      <c r="F21" s="408"/>
      <c r="G21" s="408"/>
      <c r="H21" s="408"/>
      <c r="I21" s="812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9"/>
      <c r="P21" s="809"/>
      <c r="Q21" s="809"/>
      <c r="R21" s="809"/>
      <c r="S21" s="809"/>
      <c r="T21" s="809"/>
      <c r="U21" s="809"/>
      <c r="V21" s="809"/>
      <c r="W21" s="284" t="s">
        <v>634</v>
      </c>
      <c r="AA21" s="315"/>
    </row>
    <row r="22" spans="1:35" ht="33.75">
      <c r="A22" s="816"/>
      <c r="B22" s="816"/>
      <c r="C22" s="816"/>
      <c r="D22" s="816"/>
      <c r="E22" s="816">
        <v>1</v>
      </c>
      <c r="F22" s="408"/>
      <c r="G22" s="408"/>
      <c r="H22" s="408"/>
      <c r="I22" s="812"/>
      <c r="J22" s="812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8"/>
      <c r="P22" s="808"/>
      <c r="Q22" s="808"/>
      <c r="R22" s="808"/>
      <c r="S22" s="808"/>
      <c r="T22" s="808"/>
      <c r="U22" s="808"/>
      <c r="V22" s="808"/>
      <c r="W22" s="284" t="s">
        <v>512</v>
      </c>
      <c r="Y22" s="315" t="str">
        <f>strCheckUnique(Z22:Z25)</f>
        <v/>
      </c>
      <c r="AA22" s="315"/>
    </row>
    <row r="23" spans="1:35" ht="66" customHeight="1">
      <c r="A23" s="816"/>
      <c r="B23" s="816"/>
      <c r="C23" s="816"/>
      <c r="D23" s="816"/>
      <c r="E23" s="816"/>
      <c r="F23" s="338">
        <v>1</v>
      </c>
      <c r="G23" s="338"/>
      <c r="H23" s="338"/>
      <c r="I23" s="812"/>
      <c r="J23" s="812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8"/>
      <c r="O23" s="191"/>
      <c r="P23" s="191"/>
      <c r="Q23" s="191"/>
      <c r="R23" s="806"/>
      <c r="S23" s="817" t="s">
        <v>87</v>
      </c>
      <c r="T23" s="806"/>
      <c r="U23" s="817" t="s">
        <v>88</v>
      </c>
      <c r="V23" s="280"/>
      <c r="W23" s="802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6"/>
      <c r="B24" s="816"/>
      <c r="C24" s="816"/>
      <c r="D24" s="816"/>
      <c r="E24" s="816"/>
      <c r="F24" s="338"/>
      <c r="G24" s="338"/>
      <c r="H24" s="338"/>
      <c r="I24" s="812"/>
      <c r="J24" s="812"/>
      <c r="K24" s="342"/>
      <c r="L24" s="170"/>
      <c r="M24" s="204"/>
      <c r="N24" s="818"/>
      <c r="O24" s="297"/>
      <c r="P24" s="294"/>
      <c r="Q24" s="295" t="str">
        <f>R23 &amp; "-" &amp; T23</f>
        <v>-</v>
      </c>
      <c r="R24" s="806"/>
      <c r="S24" s="817"/>
      <c r="T24" s="819"/>
      <c r="U24" s="817"/>
      <c r="V24" s="280"/>
      <c r="W24" s="803"/>
      <c r="AA24" s="315"/>
    </row>
    <row r="25" spans="1:35" customFormat="1" ht="15" customHeight="1">
      <c r="A25" s="816"/>
      <c r="B25" s="816"/>
      <c r="C25" s="816"/>
      <c r="D25" s="816"/>
      <c r="E25" s="816"/>
      <c r="F25" s="338"/>
      <c r="G25" s="338"/>
      <c r="H25" s="338"/>
      <c r="I25" s="812"/>
      <c r="J25" s="812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4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16"/>
      <c r="B26" s="816"/>
      <c r="C26" s="816"/>
      <c r="D26" s="816"/>
      <c r="E26" s="338"/>
      <c r="F26" s="408"/>
      <c r="G26" s="408"/>
      <c r="H26" s="408"/>
      <c r="I26" s="812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16"/>
      <c r="B27" s="816"/>
      <c r="C27" s="816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16"/>
      <c r="B28" s="816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16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6" t="s">
        <v>695</v>
      </c>
      <c r="N32" s="766"/>
      <c r="O32" s="766"/>
      <c r="P32" s="766"/>
      <c r="Q32" s="766"/>
      <c r="R32" s="766"/>
      <c r="S32" s="766"/>
      <c r="T32" s="766"/>
      <c r="U32" s="766"/>
      <c r="V32" s="766"/>
    </row>
  </sheetData>
  <sheetProtection password="FA9C" sheet="1" objects="1" scenarios="1" formatColumns="0" formatRows="0"/>
  <dataConsolidate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1"/>
      <c r="B13" s="771"/>
      <c r="C13" s="771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2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1"/>
      <c r="B14" s="771"/>
      <c r="C14" s="771"/>
      <c r="D14" s="466"/>
      <c r="F14" s="460"/>
      <c r="G14" s="162" t="s">
        <v>4</v>
      </c>
      <c r="H14" s="465"/>
      <c r="I14" s="82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1"/>
      <c r="B15" s="771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1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6" t="s">
        <v>631</v>
      </c>
      <c r="H19" s="766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35" width="10.5703125" style="296"/>
    <col min="36" max="16384" width="10.5703125" style="34"/>
  </cols>
  <sheetData>
    <row r="1" spans="7:35" ht="14.25" hidden="1" customHeight="1">
      <c r="Q1" s="293"/>
      <c r="R1" s="293"/>
    </row>
    <row r="2" spans="7:35" ht="14.25" hidden="1" customHeight="1">
      <c r="U2" s="293"/>
    </row>
    <row r="3" spans="7:35" ht="14.25" hidden="1" customHeight="1"/>
    <row r="4" spans="7:35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7" t="s">
        <v>663</v>
      </c>
      <c r="M5" s="768"/>
      <c r="N5" s="768"/>
      <c r="O5" s="768"/>
      <c r="P5" s="768"/>
      <c r="Q5" s="768"/>
      <c r="R5" s="768"/>
      <c r="S5" s="768"/>
      <c r="T5" s="768"/>
      <c r="U5" s="769"/>
      <c r="AI5" s="34"/>
    </row>
    <row r="6" spans="7:35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AI6" s="34"/>
    </row>
    <row r="7" spans="7:35" s="452" customFormat="1" ht="5.25" hidden="1">
      <c r="L7" s="617"/>
      <c r="M7" s="618"/>
      <c r="O7" s="811"/>
      <c r="P7" s="811"/>
      <c r="Q7" s="811"/>
      <c r="R7" s="811"/>
      <c r="S7" s="811"/>
      <c r="T7" s="811"/>
      <c r="U7" s="811"/>
      <c r="V7" s="811"/>
      <c r="W7" s="339"/>
    </row>
    <row r="8" spans="7:35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2" t="str">
        <f>IF(datePr_ch="",IF(datePr="","",datePr),datePr_ch)</f>
        <v>27.04.2022</v>
      </c>
      <c r="P8" s="792"/>
      <c r="Q8" s="792"/>
      <c r="R8" s="792"/>
      <c r="S8" s="792"/>
      <c r="T8" s="792"/>
      <c r="U8" s="792"/>
      <c r="V8" s="792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5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2" t="str">
        <f>IF(numberPr_ch="",IF(numberPr="","",numberPr),numberPr_ch)</f>
        <v>698</v>
      </c>
      <c r="P9" s="792"/>
      <c r="Q9" s="792"/>
      <c r="R9" s="792"/>
      <c r="S9" s="792"/>
      <c r="T9" s="792"/>
      <c r="U9" s="792"/>
      <c r="V9" s="792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5" s="452" customFormat="1" ht="5.25" hidden="1">
      <c r="L10" s="617"/>
      <c r="M10" s="618"/>
      <c r="O10" s="811"/>
      <c r="P10" s="811"/>
      <c r="Q10" s="811"/>
      <c r="R10" s="811"/>
      <c r="S10" s="811"/>
      <c r="T10" s="811"/>
      <c r="U10" s="811"/>
      <c r="V10" s="811"/>
      <c r="W10" s="339"/>
    </row>
    <row r="11" spans="7:35" s="253" customFormat="1" ht="11.25" hidden="1" customHeight="1">
      <c r="G11" s="252"/>
      <c r="H11" s="252"/>
      <c r="L11" s="757"/>
      <c r="M11" s="757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7:35" s="253" customFormat="1">
      <c r="G12" s="252"/>
      <c r="H12" s="252"/>
      <c r="L12" s="210"/>
      <c r="M12" s="210"/>
      <c r="N12" s="210"/>
      <c r="O12" s="812"/>
      <c r="P12" s="812"/>
      <c r="Q12" s="812"/>
      <c r="R12" s="812"/>
      <c r="S12" s="812"/>
      <c r="T12" s="812"/>
      <c r="U12" s="812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5" ht="15" customHeight="1">
      <c r="J13" s="86"/>
      <c r="K13" s="86"/>
      <c r="L13" s="725" t="s">
        <v>496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 t="s">
        <v>497</v>
      </c>
      <c r="AI13" s="34"/>
    </row>
    <row r="14" spans="7:35" ht="15" customHeight="1">
      <c r="J14" s="86"/>
      <c r="K14" s="86"/>
      <c r="L14" s="725" t="s">
        <v>95</v>
      </c>
      <c r="M14" s="725" t="s">
        <v>423</v>
      </c>
      <c r="N14" s="725"/>
      <c r="O14" s="807" t="s">
        <v>501</v>
      </c>
      <c r="P14" s="807"/>
      <c r="Q14" s="807"/>
      <c r="R14" s="807"/>
      <c r="S14" s="807"/>
      <c r="T14" s="807"/>
      <c r="U14" s="725" t="s">
        <v>341</v>
      </c>
      <c r="V14" s="805" t="s">
        <v>278</v>
      </c>
      <c r="W14" s="725"/>
      <c r="AI14" s="34"/>
    </row>
    <row r="15" spans="7:35" ht="14.25" customHeight="1">
      <c r="J15" s="86"/>
      <c r="K15" s="86"/>
      <c r="L15" s="725"/>
      <c r="M15" s="725"/>
      <c r="N15" s="725"/>
      <c r="O15" s="250" t="s">
        <v>502</v>
      </c>
      <c r="P15" s="810" t="s">
        <v>274</v>
      </c>
      <c r="Q15" s="810"/>
      <c r="R15" s="758" t="s">
        <v>503</v>
      </c>
      <c r="S15" s="758"/>
      <c r="T15" s="758"/>
      <c r="U15" s="725"/>
      <c r="V15" s="805"/>
      <c r="W15" s="725"/>
      <c r="AI15" s="34"/>
    </row>
    <row r="16" spans="7:35" ht="33.75" customHeight="1">
      <c r="J16" s="86"/>
      <c r="K16" s="86"/>
      <c r="L16" s="725"/>
      <c r="M16" s="725"/>
      <c r="N16" s="725"/>
      <c r="O16" s="422" t="s">
        <v>504</v>
      </c>
      <c r="P16" s="423" t="s">
        <v>505</v>
      </c>
      <c r="Q16" s="423" t="s">
        <v>403</v>
      </c>
      <c r="R16" s="424" t="s">
        <v>277</v>
      </c>
      <c r="S16" s="813" t="s">
        <v>276</v>
      </c>
      <c r="T16" s="813"/>
      <c r="U16" s="725"/>
      <c r="V16" s="805"/>
      <c r="W16" s="725"/>
      <c r="AI16" s="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5">
        <f ca="1">OFFSET(S17,0,-1)+1</f>
        <v>7</v>
      </c>
      <c r="T17" s="815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6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/>
      <c r="P18" s="755"/>
      <c r="Q18" s="755"/>
      <c r="R18" s="755"/>
      <c r="S18" s="755"/>
      <c r="T18" s="755"/>
      <c r="U18" s="755"/>
      <c r="V18" s="755"/>
      <c r="W18" s="584" t="s">
        <v>665</v>
      </c>
    </row>
    <row r="19" spans="1:35" ht="22.5">
      <c r="A19" s="816"/>
      <c r="B19" s="816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4"/>
      <c r="P19" s="814"/>
      <c r="Q19" s="814"/>
      <c r="R19" s="814"/>
      <c r="S19" s="814"/>
      <c r="T19" s="814"/>
      <c r="U19" s="814"/>
      <c r="V19" s="814"/>
      <c r="W19" s="284" t="s">
        <v>511</v>
      </c>
    </row>
    <row r="20" spans="1:35" ht="45">
      <c r="A20" s="816"/>
      <c r="B20" s="816"/>
      <c r="C20" s="816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4"/>
      <c r="P20" s="814"/>
      <c r="Q20" s="814"/>
      <c r="R20" s="814"/>
      <c r="S20" s="814"/>
      <c r="T20" s="814"/>
      <c r="U20" s="814"/>
      <c r="V20" s="814"/>
      <c r="W20" s="284" t="s">
        <v>633</v>
      </c>
    </row>
    <row r="21" spans="1:35" ht="33.75">
      <c r="A21" s="816"/>
      <c r="B21" s="816"/>
      <c r="C21" s="816"/>
      <c r="D21" s="816">
        <v>1</v>
      </c>
      <c r="E21" s="340"/>
      <c r="F21" s="340"/>
      <c r="G21" s="340"/>
      <c r="H21" s="340"/>
      <c r="I21" s="812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9"/>
      <c r="P21" s="809"/>
      <c r="Q21" s="809"/>
      <c r="R21" s="809"/>
      <c r="S21" s="809"/>
      <c r="T21" s="809"/>
      <c r="U21" s="809"/>
      <c r="V21" s="809"/>
      <c r="W21" s="284" t="s">
        <v>634</v>
      </c>
    </row>
    <row r="22" spans="1:35" ht="33.75">
      <c r="A22" s="816"/>
      <c r="B22" s="816"/>
      <c r="C22" s="816"/>
      <c r="D22" s="816"/>
      <c r="E22" s="816">
        <v>1</v>
      </c>
      <c r="F22" s="340"/>
      <c r="G22" s="340"/>
      <c r="H22" s="340"/>
      <c r="I22" s="812"/>
      <c r="J22" s="812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8"/>
      <c r="P22" s="808"/>
      <c r="Q22" s="808"/>
      <c r="R22" s="808"/>
      <c r="S22" s="808"/>
      <c r="T22" s="808"/>
      <c r="U22" s="808"/>
      <c r="V22" s="808"/>
      <c r="W22" s="284" t="s">
        <v>512</v>
      </c>
      <c r="Y22" s="315" t="str">
        <f>strCheckUnique(Z22:Z25)</f>
        <v/>
      </c>
      <c r="AA22" s="315"/>
    </row>
    <row r="23" spans="1:35" ht="66" customHeight="1">
      <c r="A23" s="816"/>
      <c r="B23" s="816"/>
      <c r="C23" s="816"/>
      <c r="D23" s="816"/>
      <c r="E23" s="816"/>
      <c r="F23" s="338">
        <v>1</v>
      </c>
      <c r="G23" s="338"/>
      <c r="H23" s="338"/>
      <c r="I23" s="812"/>
      <c r="J23" s="812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297"/>
      <c r="O23" s="191"/>
      <c r="P23" s="191"/>
      <c r="Q23" s="191"/>
      <c r="R23" s="806"/>
      <c r="S23" s="817" t="s">
        <v>87</v>
      </c>
      <c r="T23" s="806"/>
      <c r="U23" s="817" t="s">
        <v>88</v>
      </c>
      <c r="V23" s="280"/>
      <c r="W23" s="802" t="s">
        <v>666</v>
      </c>
      <c r="X23" s="296" t="str">
        <f>strCheckDate(O24:V24)</f>
        <v/>
      </c>
      <c r="Y23" s="315"/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6"/>
      <c r="B24" s="816"/>
      <c r="C24" s="816"/>
      <c r="D24" s="816"/>
      <c r="E24" s="816"/>
      <c r="F24" s="338"/>
      <c r="G24" s="338"/>
      <c r="H24" s="338"/>
      <c r="I24" s="812"/>
      <c r="J24" s="812"/>
      <c r="K24" s="342"/>
      <c r="L24" s="170"/>
      <c r="M24" s="204"/>
      <c r="N24" s="297"/>
      <c r="O24" s="297"/>
      <c r="P24" s="294"/>
      <c r="Q24" s="295" t="str">
        <f>R23 &amp; "-" &amp; T23</f>
        <v>-</v>
      </c>
      <c r="R24" s="806"/>
      <c r="S24" s="817"/>
      <c r="T24" s="819"/>
      <c r="U24" s="817"/>
      <c r="V24" s="280"/>
      <c r="W24" s="803"/>
      <c r="Y24" s="315"/>
      <c r="Z24" s="315"/>
      <c r="AA24" s="315"/>
      <c r="AB24" s="315"/>
      <c r="AC24" s="315"/>
    </row>
    <row r="25" spans="1:35" customFormat="1" ht="15" customHeight="1">
      <c r="A25" s="816"/>
      <c r="B25" s="816"/>
      <c r="C25" s="816"/>
      <c r="D25" s="816"/>
      <c r="E25" s="816"/>
      <c r="F25" s="338"/>
      <c r="G25" s="338"/>
      <c r="H25" s="338"/>
      <c r="I25" s="812"/>
      <c r="J25" s="812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85"/>
      <c r="W25" s="804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</row>
    <row r="26" spans="1:35" customFormat="1">
      <c r="A26" s="816"/>
      <c r="B26" s="816"/>
      <c r="C26" s="816"/>
      <c r="D26" s="816"/>
      <c r="E26" s="338"/>
      <c r="F26" s="340"/>
      <c r="G26" s="340"/>
      <c r="H26" s="340"/>
      <c r="I26" s="812"/>
      <c r="J26" s="85"/>
      <c r="K26" s="200"/>
      <c r="L26" s="111"/>
      <c r="M26" s="163" t="s">
        <v>13</v>
      </c>
      <c r="N26" s="162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</row>
    <row r="27" spans="1:35" customFormat="1">
      <c r="A27" s="816"/>
      <c r="B27" s="816"/>
      <c r="C27" s="816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61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</row>
    <row r="28" spans="1:35" customFormat="1">
      <c r="A28" s="816"/>
      <c r="B28" s="816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61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</row>
    <row r="29" spans="1:35" customFormat="1">
      <c r="A29" s="816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61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</row>
    <row r="30" spans="1:35" customForma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61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</row>
    <row r="31" spans="1:35" ht="3" customHeight="1">
      <c r="AI31" s="34"/>
    </row>
    <row r="32" spans="1:35" ht="48.95" customHeight="1">
      <c r="L32" s="616">
        <v>1</v>
      </c>
      <c r="M32" s="766" t="s">
        <v>695</v>
      </c>
      <c r="N32" s="766"/>
      <c r="O32" s="766"/>
      <c r="P32" s="766"/>
      <c r="Q32" s="766"/>
      <c r="R32" s="766"/>
      <c r="S32" s="766"/>
      <c r="T32" s="766"/>
      <c r="U32" s="766"/>
      <c r="V32" s="766"/>
      <c r="AI32" s="34"/>
    </row>
  </sheetData>
  <sheetProtection password="FA9C" sheet="1" objects="1" scenarios="1" formatColumns="0" formatRows="0"/>
  <dataConsolidate/>
  <mergeCells count="37"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  <mergeCell ref="W13:W16"/>
    <mergeCell ref="O19:V19"/>
    <mergeCell ref="E22:E25"/>
    <mergeCell ref="O18:V18"/>
    <mergeCell ref="W23:W25"/>
    <mergeCell ref="R23:R24"/>
    <mergeCell ref="S23:S24"/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1"/>
      <c r="B13" s="771"/>
      <c r="C13" s="771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2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1"/>
      <c r="B14" s="771"/>
      <c r="C14" s="771"/>
      <c r="D14" s="466"/>
      <c r="F14" s="460"/>
      <c r="G14" s="162" t="s">
        <v>4</v>
      </c>
      <c r="H14" s="465"/>
      <c r="I14" s="82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1"/>
      <c r="B15" s="771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1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6" t="s">
        <v>631</v>
      </c>
      <c r="H19" s="766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4" t="s">
        <v>667</v>
      </c>
      <c r="M5" s="774"/>
      <c r="N5" s="774"/>
      <c r="O5" s="774"/>
      <c r="P5" s="774"/>
      <c r="Q5" s="774"/>
      <c r="R5" s="774"/>
      <c r="S5" s="774"/>
      <c r="T5" s="774"/>
      <c r="U5" s="774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7"/>
      <c r="M7" s="618"/>
      <c r="N7" s="811"/>
      <c r="O7" s="811"/>
      <c r="P7" s="811"/>
      <c r="Q7" s="811"/>
      <c r="R7" s="811"/>
      <c r="S7" s="811"/>
      <c r="T7" s="811"/>
      <c r="U7" s="811"/>
      <c r="V7" s="339"/>
      <c r="W7" s="339"/>
    </row>
    <row r="8" spans="7:5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2" t="str">
        <f>IF(datePr_ch="",IF(datePr="","",datePr),datePr_ch)</f>
        <v>27.04.2022</v>
      </c>
      <c r="O8" s="792"/>
      <c r="P8" s="792"/>
      <c r="Q8" s="792"/>
      <c r="R8" s="792"/>
      <c r="S8" s="792"/>
      <c r="T8" s="792"/>
      <c r="U8" s="792"/>
      <c r="V8" s="670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2" t="str">
        <f>IF(numberPr_ch="",IF(numberPr="","",numberPr),numberPr_ch)</f>
        <v>698</v>
      </c>
      <c r="O9" s="792"/>
      <c r="P9" s="792"/>
      <c r="Q9" s="792"/>
      <c r="R9" s="792"/>
      <c r="S9" s="792"/>
      <c r="T9" s="792"/>
      <c r="U9" s="792"/>
      <c r="V9" s="670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7"/>
      <c r="M10" s="618"/>
      <c r="N10" s="811"/>
      <c r="O10" s="811"/>
      <c r="P10" s="811"/>
      <c r="Q10" s="811"/>
      <c r="R10" s="811"/>
      <c r="S10" s="811"/>
      <c r="T10" s="811"/>
      <c r="U10" s="811"/>
      <c r="V10" s="339"/>
      <c r="W10" s="339"/>
    </row>
    <row r="11" spans="7:50" s="317" customFormat="1" ht="9.75" hidden="1" customHeight="1">
      <c r="L11" s="825"/>
      <c r="M11" s="825"/>
      <c r="N11" s="336"/>
      <c r="O11" s="336"/>
      <c r="P11" s="336"/>
      <c r="Q11" s="336"/>
      <c r="R11" s="336"/>
      <c r="S11" s="826"/>
      <c r="T11" s="826"/>
      <c r="U11" s="826"/>
      <c r="V11" s="826"/>
      <c r="W11" s="826"/>
      <c r="X11" s="826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57"/>
      <c r="M12" s="757"/>
      <c r="N12" s="210"/>
      <c r="O12" s="210"/>
      <c r="P12" s="210"/>
      <c r="Q12" s="210"/>
      <c r="R12" s="210"/>
      <c r="S12" s="827"/>
      <c r="T12" s="827"/>
      <c r="U12" s="827"/>
      <c r="V12" s="827"/>
      <c r="W12" s="827"/>
      <c r="X12" s="827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21"/>
      <c r="T13" s="821"/>
      <c r="U13" s="821"/>
      <c r="V13" s="821"/>
      <c r="W13" s="821"/>
      <c r="X13" s="821"/>
      <c r="Y13" s="413"/>
      <c r="AD13" s="821"/>
      <c r="AE13" s="821"/>
      <c r="AF13" s="821"/>
      <c r="AG13" s="821"/>
      <c r="AH13" s="821"/>
      <c r="AI13" s="821"/>
      <c r="AJ13" s="821"/>
      <c r="AK13" s="821"/>
    </row>
    <row r="14" spans="7:50">
      <c r="J14" s="86"/>
      <c r="K14" s="86"/>
      <c r="L14" s="772" t="s">
        <v>496</v>
      </c>
      <c r="M14" s="772"/>
      <c r="N14" s="772"/>
      <c r="O14" s="772"/>
      <c r="P14" s="772"/>
      <c r="Q14" s="772"/>
      <c r="R14" s="772"/>
      <c r="S14" s="772"/>
      <c r="T14" s="772"/>
      <c r="U14" s="772"/>
      <c r="V14" s="772"/>
      <c r="W14" s="772"/>
      <c r="X14" s="772"/>
      <c r="Y14" s="772"/>
      <c r="Z14" s="772"/>
      <c r="AA14" s="772"/>
      <c r="AB14" s="772"/>
      <c r="AC14" s="772"/>
      <c r="AD14" s="772"/>
      <c r="AE14" s="772"/>
      <c r="AF14" s="772"/>
      <c r="AG14" s="772"/>
      <c r="AH14" s="772"/>
      <c r="AI14" s="772"/>
      <c r="AJ14" s="772"/>
      <c r="AK14" s="772"/>
      <c r="AL14" s="772"/>
      <c r="AM14" s="725" t="s">
        <v>497</v>
      </c>
    </row>
    <row r="15" spans="7:50" ht="14.25" customHeight="1">
      <c r="J15" s="86"/>
      <c r="K15" s="86"/>
      <c r="L15" s="772" t="s">
        <v>95</v>
      </c>
      <c r="M15" s="772" t="s">
        <v>513</v>
      </c>
      <c r="N15" s="772" t="s">
        <v>432</v>
      </c>
      <c r="O15" s="772"/>
      <c r="P15" s="772"/>
      <c r="Q15" s="772"/>
      <c r="R15" s="822" t="s">
        <v>404</v>
      </c>
      <c r="S15" s="822"/>
      <c r="T15" s="822"/>
      <c r="U15" s="822"/>
      <c r="V15" s="822" t="s">
        <v>433</v>
      </c>
      <c r="W15" s="822"/>
      <c r="X15" s="822"/>
      <c r="Y15" s="822"/>
      <c r="Z15" s="822" t="s">
        <v>407</v>
      </c>
      <c r="AA15" s="822"/>
      <c r="AB15" s="822"/>
      <c r="AC15" s="822"/>
      <c r="AD15" s="822" t="s">
        <v>501</v>
      </c>
      <c r="AE15" s="822"/>
      <c r="AF15" s="822"/>
      <c r="AG15" s="822"/>
      <c r="AH15" s="822"/>
      <c r="AI15" s="822"/>
      <c r="AJ15" s="822"/>
      <c r="AK15" s="772" t="s">
        <v>341</v>
      </c>
      <c r="AL15" s="805" t="s">
        <v>278</v>
      </c>
      <c r="AM15" s="725"/>
    </row>
    <row r="16" spans="7:50" ht="26.25" customHeight="1">
      <c r="J16" s="86"/>
      <c r="K16" s="86"/>
      <c r="L16" s="772"/>
      <c r="M16" s="772"/>
      <c r="N16" s="772"/>
      <c r="O16" s="772"/>
      <c r="P16" s="772"/>
      <c r="Q16" s="77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/>
      <c r="AD16" s="822" t="s">
        <v>434</v>
      </c>
      <c r="AE16" s="822"/>
      <c r="AF16" s="725" t="s">
        <v>435</v>
      </c>
      <c r="AG16" s="725"/>
      <c r="AH16" s="824" t="s">
        <v>503</v>
      </c>
      <c r="AI16" s="824"/>
      <c r="AJ16" s="824"/>
      <c r="AK16" s="772"/>
      <c r="AL16" s="805"/>
      <c r="AM16" s="725"/>
    </row>
    <row r="17" spans="1:53" ht="14.25" customHeight="1">
      <c r="J17" s="86"/>
      <c r="K17" s="86"/>
      <c r="L17" s="772"/>
      <c r="M17" s="772"/>
      <c r="N17" s="772"/>
      <c r="O17" s="772"/>
      <c r="P17" s="772"/>
      <c r="Q17" s="772"/>
      <c r="R17" s="822"/>
      <c r="S17" s="822"/>
      <c r="T17" s="822"/>
      <c r="U17" s="822"/>
      <c r="V17" s="822"/>
      <c r="W17" s="822"/>
      <c r="X17" s="822"/>
      <c r="Y17" s="822"/>
      <c r="Z17" s="822"/>
      <c r="AA17" s="822"/>
      <c r="AB17" s="822"/>
      <c r="AC17" s="822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23" t="s">
        <v>406</v>
      </c>
      <c r="AJ17" s="823"/>
      <c r="AK17" s="772"/>
      <c r="AL17" s="805"/>
      <c r="AM17" s="725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15">
        <f ca="1">OFFSET(N18,0,-1)+1</f>
        <v>3</v>
      </c>
      <c r="O18" s="815"/>
      <c r="P18" s="815"/>
      <c r="Q18" s="815"/>
      <c r="R18" s="815">
        <f ca="1">OFFSET(R18,0,-4)+1</f>
        <v>4</v>
      </c>
      <c r="S18" s="815"/>
      <c r="T18" s="815"/>
      <c r="U18" s="815"/>
      <c r="V18" s="815">
        <f ca="1">OFFSET(V18,0,-4)+1</f>
        <v>5</v>
      </c>
      <c r="W18" s="815"/>
      <c r="X18" s="815"/>
      <c r="Y18" s="815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28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1"/>
      <c r="Y19" s="831"/>
      <c r="Z19" s="831"/>
      <c r="AA19" s="831"/>
      <c r="AB19" s="831"/>
      <c r="AC19" s="831"/>
      <c r="AD19" s="831"/>
      <c r="AE19" s="831"/>
      <c r="AF19" s="831"/>
      <c r="AG19" s="831"/>
      <c r="AH19" s="831"/>
      <c r="AI19" s="831"/>
      <c r="AJ19" s="831"/>
      <c r="AK19" s="831"/>
      <c r="AL19" s="831"/>
      <c r="AM19" s="604" t="s">
        <v>665</v>
      </c>
    </row>
    <row r="20" spans="1:53" ht="22.5">
      <c r="A20" s="828"/>
      <c r="B20" s="828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30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830"/>
      <c r="AM20" s="603" t="s">
        <v>511</v>
      </c>
    </row>
    <row r="21" spans="1:53" ht="45">
      <c r="A21" s="828"/>
      <c r="B21" s="828"/>
      <c r="C21" s="828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30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830"/>
      <c r="AM21" s="603" t="s">
        <v>633</v>
      </c>
    </row>
    <row r="22" spans="1:53" ht="20.100000000000001" customHeight="1">
      <c r="A22" s="828"/>
      <c r="B22" s="828"/>
      <c r="C22" s="828"/>
      <c r="D22" s="828">
        <v>1</v>
      </c>
      <c r="E22" s="296"/>
      <c r="F22" s="346"/>
      <c r="G22" s="347"/>
      <c r="H22" s="347"/>
      <c r="I22" s="832"/>
      <c r="J22" s="833"/>
      <c r="K22" s="812"/>
      <c r="L22" s="834" t="str">
        <f>mergeValue(A22) &amp;"."&amp; mergeValue(B22)&amp;"."&amp; mergeValue(C22)&amp;"."&amp; mergeValue(D22)</f>
        <v>1.1.1.1</v>
      </c>
      <c r="M22" s="835"/>
      <c r="N22" s="817" t="s">
        <v>87</v>
      </c>
      <c r="O22" s="829"/>
      <c r="P22" s="838" t="s">
        <v>96</v>
      </c>
      <c r="Q22" s="839"/>
      <c r="R22" s="817" t="s">
        <v>88</v>
      </c>
      <c r="S22" s="829"/>
      <c r="T22" s="836">
        <v>1</v>
      </c>
      <c r="U22" s="840"/>
      <c r="V22" s="817" t="s">
        <v>88</v>
      </c>
      <c r="W22" s="829"/>
      <c r="X22" s="836">
        <v>1</v>
      </c>
      <c r="Y22" s="837"/>
      <c r="Z22" s="817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820" t="s">
        <v>668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28"/>
      <c r="B23" s="828"/>
      <c r="C23" s="828"/>
      <c r="D23" s="828"/>
      <c r="E23" s="296"/>
      <c r="F23" s="346"/>
      <c r="G23" s="347"/>
      <c r="H23" s="347"/>
      <c r="I23" s="832"/>
      <c r="J23" s="833"/>
      <c r="K23" s="812"/>
      <c r="L23" s="834"/>
      <c r="M23" s="835"/>
      <c r="N23" s="817"/>
      <c r="O23" s="829"/>
      <c r="P23" s="838"/>
      <c r="Q23" s="839"/>
      <c r="R23" s="817"/>
      <c r="S23" s="829"/>
      <c r="T23" s="836"/>
      <c r="U23" s="841"/>
      <c r="V23" s="817"/>
      <c r="W23" s="829"/>
      <c r="X23" s="836"/>
      <c r="Y23" s="837"/>
      <c r="Z23" s="817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820"/>
      <c r="AO23" s="315"/>
      <c r="AP23" s="315"/>
      <c r="AQ23" s="315"/>
      <c r="AR23" s="315"/>
      <c r="AS23" s="315"/>
      <c r="AT23" s="315"/>
    </row>
    <row r="24" spans="1:53" ht="20.100000000000001" customHeight="1">
      <c r="A24" s="828"/>
      <c r="B24" s="828"/>
      <c r="C24" s="828"/>
      <c r="D24" s="828"/>
      <c r="E24" s="296"/>
      <c r="F24" s="346"/>
      <c r="G24" s="347"/>
      <c r="H24" s="347"/>
      <c r="I24" s="832"/>
      <c r="J24" s="833"/>
      <c r="K24" s="812"/>
      <c r="L24" s="834"/>
      <c r="M24" s="835"/>
      <c r="N24" s="817"/>
      <c r="O24" s="829"/>
      <c r="P24" s="838"/>
      <c r="Q24" s="839"/>
      <c r="R24" s="817"/>
      <c r="S24" s="829"/>
      <c r="T24" s="836"/>
      <c r="U24" s="842"/>
      <c r="V24" s="817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820"/>
      <c r="AO24" s="315"/>
      <c r="AP24" s="315"/>
      <c r="AQ24" s="315"/>
      <c r="AR24" s="315"/>
      <c r="AS24" s="315"/>
      <c r="AT24" s="315"/>
    </row>
    <row r="25" spans="1:53" ht="20.100000000000001" customHeight="1">
      <c r="A25" s="828"/>
      <c r="B25" s="828"/>
      <c r="C25" s="828"/>
      <c r="D25" s="828"/>
      <c r="E25" s="296"/>
      <c r="F25" s="346"/>
      <c r="G25" s="347"/>
      <c r="H25" s="347"/>
      <c r="I25" s="832"/>
      <c r="J25" s="833"/>
      <c r="K25" s="812"/>
      <c r="L25" s="834"/>
      <c r="M25" s="835"/>
      <c r="N25" s="817"/>
      <c r="O25" s="829"/>
      <c r="P25" s="838"/>
      <c r="Q25" s="839"/>
      <c r="R25" s="817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820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28"/>
      <c r="B26" s="828"/>
      <c r="C26" s="828"/>
      <c r="D26" s="828"/>
      <c r="E26" s="348"/>
      <c r="F26" s="349"/>
      <c r="G26" s="348"/>
      <c r="H26" s="348"/>
      <c r="I26" s="832"/>
      <c r="J26" s="833"/>
      <c r="K26" s="812"/>
      <c r="L26" s="834"/>
      <c r="M26" s="835"/>
      <c r="N26" s="817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820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28"/>
      <c r="B27" s="828"/>
      <c r="C27" s="828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20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28"/>
      <c r="B28" s="828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28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1"/>
      <c r="B13" s="771"/>
      <c r="C13" s="771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2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1"/>
      <c r="B14" s="771"/>
      <c r="C14" s="771"/>
      <c r="D14" s="466"/>
      <c r="F14" s="460"/>
      <c r="G14" s="162" t="s">
        <v>4</v>
      </c>
      <c r="H14" s="465"/>
      <c r="I14" s="82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1"/>
      <c r="B15" s="771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1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6" t="s">
        <v>631</v>
      </c>
      <c r="H19" s="766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4" t="s">
        <v>667</v>
      </c>
      <c r="M5" s="774"/>
      <c r="N5" s="774"/>
      <c r="O5" s="774"/>
      <c r="P5" s="774"/>
      <c r="Q5" s="774"/>
      <c r="R5" s="774"/>
      <c r="S5" s="774"/>
      <c r="T5" s="774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7"/>
      <c r="M7" s="618" t="s">
        <v>536</v>
      </c>
      <c r="N7" s="811" t="str">
        <f>IF(NameOrPr="","",NameOrPr)</f>
        <v/>
      </c>
      <c r="O7" s="811"/>
      <c r="P7" s="811"/>
      <c r="Q7" s="811"/>
      <c r="R7" s="811"/>
      <c r="S7" s="811"/>
      <c r="T7" s="811"/>
      <c r="U7" s="339"/>
      <c r="V7" s="339"/>
      <c r="W7" s="339"/>
    </row>
    <row r="8" spans="7:4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2" t="str">
        <f>IF(datePr_ch="",IF(datePr="","",datePr),datePr_ch)</f>
        <v>27.04.2022</v>
      </c>
      <c r="O8" s="792"/>
      <c r="P8" s="792"/>
      <c r="Q8" s="792"/>
      <c r="R8" s="792"/>
      <c r="S8" s="792"/>
      <c r="T8" s="792"/>
      <c r="U8" s="670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2" t="str">
        <f>IF(numberPr_ch="",IF(numberPr="","",numberPr),numberPr_ch)</f>
        <v>698</v>
      </c>
      <c r="O9" s="792"/>
      <c r="P9" s="792"/>
      <c r="Q9" s="792"/>
      <c r="R9" s="792"/>
      <c r="S9" s="792"/>
      <c r="T9" s="792"/>
      <c r="U9" s="670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7"/>
      <c r="M10" s="618" t="s">
        <v>535</v>
      </c>
      <c r="N10" s="811" t="str">
        <f>IF(IstPub="","",IstPub)</f>
        <v/>
      </c>
      <c r="O10" s="811"/>
      <c r="P10" s="811"/>
      <c r="Q10" s="811"/>
      <c r="R10" s="811"/>
      <c r="S10" s="811"/>
      <c r="T10" s="811"/>
      <c r="U10" s="339"/>
      <c r="V10" s="339"/>
      <c r="W10" s="339"/>
    </row>
    <row r="11" spans="7:49" s="253" customFormat="1" ht="11.25" hidden="1">
      <c r="G11" s="252"/>
      <c r="H11" s="252"/>
      <c r="L11" s="757"/>
      <c r="M11" s="757"/>
      <c r="N11" s="210"/>
      <c r="O11" s="210"/>
      <c r="P11" s="210"/>
      <c r="Q11" s="210"/>
      <c r="R11" s="827"/>
      <c r="S11" s="827"/>
      <c r="T11" s="827"/>
      <c r="U11" s="827"/>
      <c r="V11" s="827"/>
      <c r="W11" s="827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57"/>
      <c r="M12" s="757"/>
      <c r="N12" s="210"/>
      <c r="O12" s="210"/>
      <c r="P12" s="210"/>
      <c r="Q12" s="210"/>
      <c r="R12" s="827"/>
      <c r="S12" s="827"/>
      <c r="T12" s="827"/>
      <c r="U12" s="827"/>
      <c r="V12" s="827"/>
      <c r="W12" s="827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21"/>
      <c r="S13" s="821"/>
      <c r="T13" s="821"/>
      <c r="U13" s="821"/>
      <c r="V13" s="821"/>
      <c r="W13" s="821"/>
      <c r="X13" s="413"/>
      <c r="AC13" s="821"/>
      <c r="AD13" s="821"/>
      <c r="AE13" s="821"/>
      <c r="AF13" s="821"/>
      <c r="AG13" s="821"/>
      <c r="AH13" s="821"/>
      <c r="AI13" s="821"/>
      <c r="AJ13" s="821"/>
    </row>
    <row r="14" spans="7:49" ht="14.25" customHeight="1">
      <c r="J14" s="86"/>
      <c r="K14" s="86"/>
      <c r="L14" s="772" t="s">
        <v>496</v>
      </c>
      <c r="M14" s="772"/>
      <c r="N14" s="772"/>
      <c r="O14" s="772"/>
      <c r="P14" s="772"/>
      <c r="Q14" s="772"/>
      <c r="R14" s="772"/>
      <c r="S14" s="772"/>
      <c r="T14" s="772"/>
      <c r="U14" s="772"/>
      <c r="V14" s="772"/>
      <c r="W14" s="772"/>
      <c r="X14" s="772"/>
      <c r="Y14" s="772"/>
      <c r="Z14" s="772"/>
      <c r="AA14" s="772"/>
      <c r="AB14" s="772"/>
      <c r="AC14" s="772"/>
      <c r="AD14" s="772"/>
      <c r="AE14" s="772"/>
      <c r="AF14" s="772"/>
      <c r="AG14" s="772"/>
      <c r="AH14" s="772"/>
      <c r="AI14" s="772"/>
      <c r="AJ14" s="772"/>
      <c r="AK14" s="772"/>
      <c r="AL14" s="725" t="s">
        <v>497</v>
      </c>
    </row>
    <row r="15" spans="7:49" ht="14.25" customHeight="1">
      <c r="J15" s="86"/>
      <c r="K15" s="86"/>
      <c r="L15" s="772" t="s">
        <v>95</v>
      </c>
      <c r="M15" s="772" t="s">
        <v>513</v>
      </c>
      <c r="N15" s="772" t="s">
        <v>432</v>
      </c>
      <c r="O15" s="772"/>
      <c r="P15" s="772"/>
      <c r="Q15" s="822" t="s">
        <v>404</v>
      </c>
      <c r="R15" s="822"/>
      <c r="S15" s="822"/>
      <c r="T15" s="822"/>
      <c r="U15" s="822" t="s">
        <v>433</v>
      </c>
      <c r="V15" s="822"/>
      <c r="W15" s="822"/>
      <c r="X15" s="822"/>
      <c r="Y15" s="822" t="s">
        <v>407</v>
      </c>
      <c r="Z15" s="822"/>
      <c r="AA15" s="822"/>
      <c r="AB15" s="822"/>
      <c r="AC15" s="822" t="s">
        <v>501</v>
      </c>
      <c r="AD15" s="822"/>
      <c r="AE15" s="822"/>
      <c r="AF15" s="822"/>
      <c r="AG15" s="822"/>
      <c r="AH15" s="822"/>
      <c r="AI15" s="822"/>
      <c r="AJ15" s="772" t="s">
        <v>341</v>
      </c>
      <c r="AK15" s="805" t="s">
        <v>278</v>
      </c>
      <c r="AL15" s="725"/>
    </row>
    <row r="16" spans="7:49" ht="27.95" customHeight="1">
      <c r="J16" s="86"/>
      <c r="K16" s="86"/>
      <c r="L16" s="772"/>
      <c r="M16" s="772"/>
      <c r="N16" s="772"/>
      <c r="O16" s="772"/>
      <c r="P16" s="772"/>
      <c r="Q16" s="82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 t="s">
        <v>434</v>
      </c>
      <c r="AD16" s="822"/>
      <c r="AE16" s="725" t="s">
        <v>435</v>
      </c>
      <c r="AF16" s="725"/>
      <c r="AG16" s="824" t="s">
        <v>503</v>
      </c>
      <c r="AH16" s="824"/>
      <c r="AI16" s="824"/>
      <c r="AJ16" s="772"/>
      <c r="AK16" s="805"/>
      <c r="AL16" s="725"/>
    </row>
    <row r="17" spans="1:53" ht="14.25" customHeight="1">
      <c r="J17" s="86"/>
      <c r="K17" s="86"/>
      <c r="L17" s="772"/>
      <c r="M17" s="772"/>
      <c r="N17" s="772"/>
      <c r="O17" s="772"/>
      <c r="P17" s="772"/>
      <c r="Q17" s="822"/>
      <c r="R17" s="822"/>
      <c r="S17" s="822"/>
      <c r="T17" s="822"/>
      <c r="U17" s="822"/>
      <c r="V17" s="822"/>
      <c r="W17" s="822"/>
      <c r="X17" s="822"/>
      <c r="Y17" s="822"/>
      <c r="Z17" s="822"/>
      <c r="AA17" s="822"/>
      <c r="AB17" s="822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23" t="s">
        <v>406</v>
      </c>
      <c r="AI17" s="823"/>
      <c r="AJ17" s="772"/>
      <c r="AK17" s="805"/>
      <c r="AL17" s="725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15">
        <f ca="1">OFFSET(N18,0,-1)+1</f>
        <v>3</v>
      </c>
      <c r="O18" s="815"/>
      <c r="P18" s="815"/>
      <c r="Q18" s="815">
        <f ca="1">OFFSET(Q18,0,-3)+1</f>
        <v>4</v>
      </c>
      <c r="R18" s="815"/>
      <c r="S18" s="815"/>
      <c r="T18" s="815"/>
      <c r="U18" s="815">
        <f ca="1">OFFSET(U18,0,-4)+1</f>
        <v>5</v>
      </c>
      <c r="V18" s="815"/>
      <c r="W18" s="815"/>
      <c r="X18" s="815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5">
      <c r="A19" s="828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45"/>
      <c r="O19" s="846"/>
      <c r="P19" s="846"/>
      <c r="Q19" s="846"/>
      <c r="R19" s="846"/>
      <c r="S19" s="846"/>
      <c r="T19" s="846"/>
      <c r="U19" s="846"/>
      <c r="V19" s="846"/>
      <c r="W19" s="846"/>
      <c r="X19" s="846"/>
      <c r="Y19" s="846"/>
      <c r="Z19" s="846"/>
      <c r="AA19" s="846"/>
      <c r="AB19" s="846"/>
      <c r="AC19" s="846"/>
      <c r="AD19" s="846"/>
      <c r="AE19" s="846"/>
      <c r="AF19" s="846"/>
      <c r="AG19" s="846"/>
      <c r="AH19" s="846"/>
      <c r="AI19" s="846"/>
      <c r="AJ19" s="846"/>
      <c r="AK19" s="846"/>
      <c r="AL19" s="602" t="s">
        <v>665</v>
      </c>
    </row>
    <row r="20" spans="1:53" ht="22.5">
      <c r="A20" s="828"/>
      <c r="B20" s="828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48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601" t="s">
        <v>511</v>
      </c>
    </row>
    <row r="21" spans="1:53" ht="45">
      <c r="A21" s="828"/>
      <c r="B21" s="828"/>
      <c r="C21" s="828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48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601" t="s">
        <v>633</v>
      </c>
    </row>
    <row r="22" spans="1:53" ht="20.100000000000001" customHeight="1">
      <c r="A22" s="828"/>
      <c r="B22" s="828"/>
      <c r="C22" s="828"/>
      <c r="D22" s="828">
        <v>1</v>
      </c>
      <c r="E22" s="296"/>
      <c r="F22" s="346"/>
      <c r="G22" s="347"/>
      <c r="H22" s="347"/>
      <c r="I22" s="832"/>
      <c r="J22" s="833"/>
      <c r="K22" s="812"/>
      <c r="L22" s="847" t="str">
        <f>mergeValue(A22) &amp;"."&amp; mergeValue(B22)&amp;"."&amp; mergeValue(C22)&amp;"."&amp; mergeValue(D22)</f>
        <v>1.1.1.1</v>
      </c>
      <c r="M22" s="849"/>
      <c r="N22" s="851"/>
      <c r="O22" s="838" t="s">
        <v>96</v>
      </c>
      <c r="P22" s="839"/>
      <c r="Q22" s="817" t="s">
        <v>88</v>
      </c>
      <c r="R22" s="829"/>
      <c r="S22" s="836">
        <v>1</v>
      </c>
      <c r="T22" s="852"/>
      <c r="U22" s="817" t="s">
        <v>88</v>
      </c>
      <c r="V22" s="829"/>
      <c r="W22" s="836" t="s">
        <v>96</v>
      </c>
      <c r="X22" s="843"/>
      <c r="Y22" s="817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820" t="s">
        <v>668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28"/>
      <c r="B23" s="828"/>
      <c r="C23" s="828"/>
      <c r="D23" s="828"/>
      <c r="E23" s="296"/>
      <c r="F23" s="346"/>
      <c r="G23" s="347"/>
      <c r="H23" s="347"/>
      <c r="I23" s="832"/>
      <c r="J23" s="833"/>
      <c r="K23" s="812"/>
      <c r="L23" s="834"/>
      <c r="M23" s="850"/>
      <c r="N23" s="851"/>
      <c r="O23" s="838"/>
      <c r="P23" s="839"/>
      <c r="Q23" s="817"/>
      <c r="R23" s="829"/>
      <c r="S23" s="836"/>
      <c r="T23" s="853"/>
      <c r="U23" s="817"/>
      <c r="V23" s="829"/>
      <c r="W23" s="836"/>
      <c r="X23" s="844"/>
      <c r="Y23" s="817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820"/>
      <c r="AN23" s="315"/>
      <c r="AO23" s="315"/>
      <c r="AP23" s="315"/>
      <c r="AQ23" s="315"/>
      <c r="AR23" s="315"/>
      <c r="AS23" s="315"/>
    </row>
    <row r="24" spans="1:53" ht="20.100000000000001" customHeight="1">
      <c r="A24" s="828"/>
      <c r="B24" s="828"/>
      <c r="C24" s="828"/>
      <c r="D24" s="828"/>
      <c r="E24" s="296"/>
      <c r="F24" s="346"/>
      <c r="G24" s="347"/>
      <c r="H24" s="347"/>
      <c r="I24" s="832"/>
      <c r="J24" s="833"/>
      <c r="K24" s="812"/>
      <c r="L24" s="834"/>
      <c r="M24" s="850"/>
      <c r="N24" s="851"/>
      <c r="O24" s="838"/>
      <c r="P24" s="839"/>
      <c r="Q24" s="817"/>
      <c r="R24" s="829"/>
      <c r="S24" s="836"/>
      <c r="T24" s="854"/>
      <c r="U24" s="817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820"/>
      <c r="AN24" s="315"/>
      <c r="AO24" s="315"/>
      <c r="AP24" s="315"/>
      <c r="AQ24" s="315"/>
      <c r="AR24" s="315"/>
      <c r="AS24" s="315"/>
    </row>
    <row r="25" spans="1:53" ht="20.100000000000001" customHeight="1">
      <c r="A25" s="828"/>
      <c r="B25" s="828"/>
      <c r="C25" s="828"/>
      <c r="D25" s="828"/>
      <c r="E25" s="296"/>
      <c r="F25" s="346"/>
      <c r="G25" s="347"/>
      <c r="H25" s="347"/>
      <c r="I25" s="832"/>
      <c r="J25" s="833"/>
      <c r="K25" s="812"/>
      <c r="L25" s="834"/>
      <c r="M25" s="850"/>
      <c r="N25" s="851"/>
      <c r="O25" s="838"/>
      <c r="P25" s="839"/>
      <c r="Q25" s="817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820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28"/>
      <c r="B26" s="828"/>
      <c r="C26" s="828"/>
      <c r="D26" s="828"/>
      <c r="E26" s="348"/>
      <c r="F26" s="349"/>
      <c r="G26" s="348"/>
      <c r="H26" s="348"/>
      <c r="I26" s="832"/>
      <c r="J26" s="833"/>
      <c r="K26" s="812"/>
      <c r="L26" s="834"/>
      <c r="M26" s="850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820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28"/>
      <c r="B27" s="828"/>
      <c r="C27" s="828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20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28"/>
      <c r="B28" s="828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28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55" t="s">
        <v>514</v>
      </c>
      <c r="E5" s="855"/>
      <c r="F5" s="855"/>
      <c r="G5" s="855"/>
      <c r="H5" s="855"/>
      <c r="I5" s="855"/>
      <c r="J5" s="855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7" t="s">
        <v>496</v>
      </c>
      <c r="E8" s="857"/>
      <c r="F8" s="857"/>
      <c r="G8" s="857"/>
      <c r="H8" s="857"/>
      <c r="I8" s="857"/>
      <c r="J8" s="857"/>
      <c r="K8" s="857" t="s">
        <v>497</v>
      </c>
    </row>
    <row r="9" spans="1:14">
      <c r="D9" s="857" t="s">
        <v>95</v>
      </c>
      <c r="E9" s="857" t="s">
        <v>517</v>
      </c>
      <c r="F9" s="857"/>
      <c r="G9" s="857" t="s">
        <v>518</v>
      </c>
      <c r="H9" s="857"/>
      <c r="I9" s="857"/>
      <c r="J9" s="857"/>
      <c r="K9" s="857"/>
    </row>
    <row r="10" spans="1:14" ht="22.5">
      <c r="D10" s="857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57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2"/>
      <c r="J12" s="653"/>
      <c r="K12" s="775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77"/>
    </row>
    <row r="14" spans="1:14" ht="3" customHeight="1">
      <c r="A14" s="135"/>
      <c r="B14" s="135"/>
      <c r="C14" s="135"/>
    </row>
    <row r="15" spans="1:14" ht="27.75" customHeight="1">
      <c r="E15" s="856" t="s">
        <v>632</v>
      </c>
      <c r="F15" s="856"/>
      <c r="G15" s="856"/>
      <c r="H15" s="856"/>
      <c r="I15" s="856"/>
      <c r="J15" s="856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4" t="s">
        <v>316</v>
      </c>
      <c r="E7" s="736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58" t="s">
        <v>317</v>
      </c>
      <c r="E15" s="858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55" t="s">
        <v>58</v>
      </c>
      <c r="E7" s="855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59" t="s">
        <v>59</v>
      </c>
      <c r="C2" s="859"/>
      <c r="D2" s="859"/>
      <c r="E2" s="581"/>
    </row>
    <row r="3" spans="2:5" ht="3" customHeight="1"/>
    <row r="4" spans="2:5" ht="21.75" customHeight="1" thickBot="1">
      <c r="B4" s="693" t="s">
        <v>1</v>
      </c>
      <c r="C4" s="693" t="s">
        <v>94</v>
      </c>
      <c r="D4" s="693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90"/>
  <sheetViews>
    <sheetView showGridLines="0" workbookViewId="0"/>
  </sheetViews>
  <sheetFormatPr defaultRowHeight="11.25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2.14.1'!$H$22="",1,0)</f>
        <v>0</v>
      </c>
    </row>
    <row r="14" spans="1:1">
      <c r="A14" s="650">
        <f>IF('Форма 2.14.1'!$I$22="",1,0)</f>
        <v>0</v>
      </c>
    </row>
    <row r="15" spans="1:1">
      <c r="A15" s="650">
        <f>IF('Форма 2.14.1'!$J$22="",1,0)</f>
        <v>0</v>
      </c>
    </row>
    <row r="16" spans="1:1">
      <c r="A16" s="650">
        <f>IF('Форма 2.14.1'!$H$25="",1,0)</f>
        <v>0</v>
      </c>
    </row>
    <row r="17" spans="1:1">
      <c r="A17" s="650">
        <f>IF('Форма 2.14.1'!$I$25="",1,0)</f>
        <v>0</v>
      </c>
    </row>
    <row r="18" spans="1:1">
      <c r="A18" s="650">
        <f>IF('Форма 2.14.1'!$J$25="",1,0)</f>
        <v>0</v>
      </c>
    </row>
    <row r="19" spans="1:1">
      <c r="A19" s="650">
        <f>IF('Форма 2.14.1'!$H$28="",1,0)</f>
        <v>0</v>
      </c>
    </row>
    <row r="20" spans="1:1">
      <c r="A20" s="650">
        <f>IF('Форма 2.14.1'!$I$28="",1,0)</f>
        <v>0</v>
      </c>
    </row>
    <row r="21" spans="1:1">
      <c r="A21" s="650">
        <f>IF('Форма 2.14.1'!$J$28="",1,0)</f>
        <v>0</v>
      </c>
    </row>
    <row r="22" spans="1:1">
      <c r="A22" s="650">
        <f>IF('Форма 2.14.1'!$H$31="",1,0)</f>
        <v>0</v>
      </c>
    </row>
    <row r="23" spans="1:1">
      <c r="A23" s="650">
        <f>IF('Форма 2.14.1'!$I$31="",1,0)</f>
        <v>0</v>
      </c>
    </row>
    <row r="24" spans="1:1">
      <c r="A24" s="650">
        <f>IF('Форма 2.14.1'!$J$31="",1,0)</f>
        <v>0</v>
      </c>
    </row>
    <row r="25" spans="1:1">
      <c r="A25" s="650">
        <f>IF('Форма 2.14.2 | Т-тех'!$O$22="",1,0)</f>
        <v>0</v>
      </c>
    </row>
    <row r="26" spans="1:1">
      <c r="A26" s="650">
        <f>IF('Форма 2.14.2 | Т-тех'!$R$23="",1,0)</f>
        <v>0</v>
      </c>
    </row>
    <row r="27" spans="1:1">
      <c r="A27" s="650">
        <f>IF('Форма 2.14.2 | Т-тех'!$T$23="",1,0)</f>
        <v>0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1</v>
      </c>
    </row>
    <row r="41" spans="1:1">
      <c r="A41" s="650">
        <f>IF('Форма 2.14.2 | Т-пит'!$R$23="",1,0)</f>
        <v>1</v>
      </c>
    </row>
    <row r="42" spans="1:1">
      <c r="A42" s="650">
        <f>IF('Форма 2.14.2 | Т-пит'!$T$23="",1,0)</f>
        <v>1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3">
        <f>IF(Территории!$E$12="",1,0)</f>
        <v>0</v>
      </c>
    </row>
    <row r="79" spans="1:1">
      <c r="A79" s="673">
        <f>IF('Перечень тарифов'!$E$21="",1,0)</f>
        <v>0</v>
      </c>
    </row>
    <row r="80" spans="1:1">
      <c r="A80" s="673">
        <f>IF('Перечень тарифов'!$F$21="",1,0)</f>
        <v>0</v>
      </c>
    </row>
    <row r="81" spans="1:1">
      <c r="A81" s="673">
        <f>IF('Перечень тарифов'!$K$21="",1,0)</f>
        <v>0</v>
      </c>
    </row>
    <row r="82" spans="1:1">
      <c r="A82" s="673">
        <f>IF('Перечень тарифов'!$O$21="",1,0)</f>
        <v>0</v>
      </c>
    </row>
    <row r="83" spans="1:1">
      <c r="A83" s="673">
        <f>IF('Перечень тарифов'!$G$21="",1,0)</f>
        <v>0</v>
      </c>
    </row>
    <row r="84" spans="1:1">
      <c r="A84" s="673">
        <f>IF('Форма 2.14.2 | Т-тех'!$O$23="",1,0)</f>
        <v>0</v>
      </c>
    </row>
    <row r="85" spans="1:1">
      <c r="A85" s="673">
        <f>IF('Форма 2.14.1'!$K$20="",1,0)</f>
        <v>0</v>
      </c>
    </row>
    <row r="86" spans="1:1">
      <c r="A86" s="673">
        <f>IF('Форма 2.14.2 | Т-тех'!$Y$23="",1,0)</f>
        <v>0</v>
      </c>
    </row>
    <row r="87" spans="1:1">
      <c r="A87" s="673">
        <f>IF('Форма 2.14.2 | Т-тех'!$AA$23="",1,0)</f>
        <v>0</v>
      </c>
    </row>
    <row r="88" spans="1:1">
      <c r="A88" s="673">
        <f>IF('Форма 2.14.2 | Т-тех'!$V$23="",1,0)</f>
        <v>0</v>
      </c>
    </row>
    <row r="89" spans="1:1">
      <c r="A89" s="673">
        <f>IF('Форма 2.14.2 | Т-тех'!$Z$23="",1,0)</f>
        <v>0</v>
      </c>
    </row>
    <row r="90" spans="1:1">
      <c r="A90" s="673">
        <f>IF('Форма 2.14.2 | Т-тех'!$AB$23="",1,0)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9" t="str">
        <f>"Код отчёта: " &amp; GetCode()</f>
        <v>Код отчёта: FAS.JKH.OPEN.INFO.REQUEST.HVS</v>
      </c>
      <c r="C2" s="699"/>
      <c r="D2" s="699"/>
      <c r="E2" s="699"/>
      <c r="F2" s="699"/>
      <c r="G2" s="699"/>
      <c r="Q2" s="354"/>
      <c r="R2" s="354"/>
      <c r="S2" s="354"/>
      <c r="T2" s="354"/>
      <c r="U2" s="354"/>
      <c r="V2" s="354"/>
      <c r="W2" s="354"/>
    </row>
    <row r="3" spans="1:27" ht="18" customHeight="1">
      <c r="B3" s="700" t="str">
        <f>"Версия " &amp; GetVersion()</f>
        <v>Версия 1.0.2</v>
      </c>
      <c r="C3" s="700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4" t="s">
        <v>380</v>
      </c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5"/>
      <c r="S5" s="705"/>
      <c r="T5" s="705"/>
      <c r="U5" s="705"/>
      <c r="V5" s="705"/>
      <c r="W5" s="705"/>
      <c r="X5" s="705"/>
      <c r="Y5" s="705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1" t="s">
        <v>627</v>
      </c>
      <c r="F7" s="701"/>
      <c r="G7" s="701"/>
      <c r="H7" s="701"/>
      <c r="I7" s="701"/>
      <c r="J7" s="701"/>
      <c r="K7" s="701"/>
      <c r="L7" s="701"/>
      <c r="M7" s="701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58"/>
    </row>
    <row r="8" spans="1:27" ht="15" customHeight="1">
      <c r="A8" s="42"/>
      <c r="B8" s="77"/>
      <c r="C8" s="76"/>
      <c r="D8" s="59"/>
      <c r="E8" s="701"/>
      <c r="F8" s="701"/>
      <c r="G8" s="701"/>
      <c r="H8" s="701"/>
      <c r="I8" s="701"/>
      <c r="J8" s="701"/>
      <c r="K8" s="701"/>
      <c r="L8" s="701"/>
      <c r="M8" s="701"/>
      <c r="N8" s="701"/>
      <c r="O8" s="701"/>
      <c r="P8" s="701"/>
      <c r="Q8" s="701"/>
      <c r="R8" s="701"/>
      <c r="S8" s="701"/>
      <c r="T8" s="701"/>
      <c r="U8" s="701"/>
      <c r="V8" s="701"/>
      <c r="W8" s="701"/>
      <c r="X8" s="701"/>
      <c r="Y8" s="58"/>
    </row>
    <row r="9" spans="1:27" ht="15" customHeight="1">
      <c r="A9" s="42"/>
      <c r="B9" s="77"/>
      <c r="C9" s="76"/>
      <c r="D9" s="59"/>
      <c r="E9" s="701"/>
      <c r="F9" s="701"/>
      <c r="G9" s="701"/>
      <c r="H9" s="701"/>
      <c r="I9" s="701"/>
      <c r="J9" s="701"/>
      <c r="K9" s="701"/>
      <c r="L9" s="701"/>
      <c r="M9" s="701"/>
      <c r="N9" s="701"/>
      <c r="O9" s="701"/>
      <c r="P9" s="701"/>
      <c r="Q9" s="701"/>
      <c r="R9" s="701"/>
      <c r="S9" s="701"/>
      <c r="T9" s="701"/>
      <c r="U9" s="701"/>
      <c r="V9" s="701"/>
      <c r="W9" s="701"/>
      <c r="X9" s="701"/>
      <c r="Y9" s="58"/>
    </row>
    <row r="10" spans="1:27" ht="10.5" customHeight="1">
      <c r="A10" s="42"/>
      <c r="B10" s="77"/>
      <c r="C10" s="76"/>
      <c r="D10" s="59"/>
      <c r="E10" s="701"/>
      <c r="F10" s="701"/>
      <c r="G10" s="701"/>
      <c r="H10" s="701"/>
      <c r="I10" s="701"/>
      <c r="J10" s="701"/>
      <c r="K10" s="701"/>
      <c r="L10" s="701"/>
      <c r="M10" s="701"/>
      <c r="N10" s="701"/>
      <c r="O10" s="701"/>
      <c r="P10" s="701"/>
      <c r="Q10" s="701"/>
      <c r="R10" s="701"/>
      <c r="S10" s="701"/>
      <c r="T10" s="701"/>
      <c r="U10" s="701"/>
      <c r="V10" s="701"/>
      <c r="W10" s="701"/>
      <c r="X10" s="701"/>
      <c r="Y10" s="58"/>
    </row>
    <row r="11" spans="1:27" ht="27" customHeight="1">
      <c r="A11" s="42"/>
      <c r="B11" s="77"/>
      <c r="C11" s="76"/>
      <c r="D11" s="59"/>
      <c r="E11" s="701"/>
      <c r="F11" s="701"/>
      <c r="G11" s="701"/>
      <c r="H11" s="701"/>
      <c r="I11" s="701"/>
      <c r="J11" s="701"/>
      <c r="K11" s="701"/>
      <c r="L11" s="701"/>
      <c r="M11" s="701"/>
      <c r="N11" s="701"/>
      <c r="O11" s="701"/>
      <c r="P11" s="701"/>
      <c r="Q11" s="701"/>
      <c r="R11" s="701"/>
      <c r="S11" s="701"/>
      <c r="T11" s="701"/>
      <c r="U11" s="701"/>
      <c r="V11" s="701"/>
      <c r="W11" s="701"/>
      <c r="X11" s="701"/>
      <c r="Y11" s="58"/>
    </row>
    <row r="12" spans="1:27" ht="12" customHeight="1">
      <c r="A12" s="42"/>
      <c r="B12" s="77"/>
      <c r="C12" s="76"/>
      <c r="D12" s="59"/>
      <c r="E12" s="701"/>
      <c r="F12" s="701"/>
      <c r="G12" s="701"/>
      <c r="H12" s="701"/>
      <c r="I12" s="701"/>
      <c r="J12" s="701"/>
      <c r="K12" s="701"/>
      <c r="L12" s="701"/>
      <c r="M12" s="701"/>
      <c r="N12" s="701"/>
      <c r="O12" s="701"/>
      <c r="P12" s="701"/>
      <c r="Q12" s="701"/>
      <c r="R12" s="701"/>
      <c r="S12" s="701"/>
      <c r="T12" s="701"/>
      <c r="U12" s="701"/>
      <c r="V12" s="701"/>
      <c r="W12" s="701"/>
      <c r="X12" s="701"/>
      <c r="Y12" s="58"/>
    </row>
    <row r="13" spans="1:27" ht="38.25" customHeight="1">
      <c r="A13" s="42"/>
      <c r="B13" s="77"/>
      <c r="C13" s="76"/>
      <c r="D13" s="59"/>
      <c r="E13" s="701"/>
      <c r="F13" s="701"/>
      <c r="G13" s="701"/>
      <c r="H13" s="701"/>
      <c r="I13" s="701"/>
      <c r="J13" s="701"/>
      <c r="K13" s="701"/>
      <c r="L13" s="701"/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/>
      <c r="X13" s="701"/>
      <c r="Y13" s="72"/>
    </row>
    <row r="14" spans="1:27" ht="15" customHeight="1">
      <c r="A14" s="42"/>
      <c r="B14" s="77"/>
      <c r="C14" s="76"/>
      <c r="D14" s="59"/>
      <c r="E14" s="701"/>
      <c r="F14" s="701"/>
      <c r="G14" s="701"/>
      <c r="H14" s="701"/>
      <c r="I14" s="701"/>
      <c r="J14" s="701"/>
      <c r="K14" s="701"/>
      <c r="L14" s="701"/>
      <c r="M14" s="701"/>
      <c r="N14" s="701"/>
      <c r="O14" s="701"/>
      <c r="P14" s="701"/>
      <c r="Q14" s="701"/>
      <c r="R14" s="701"/>
      <c r="S14" s="701"/>
      <c r="T14" s="701"/>
      <c r="U14" s="701"/>
      <c r="V14" s="701"/>
      <c r="W14" s="701"/>
      <c r="X14" s="701"/>
      <c r="Y14" s="58"/>
    </row>
    <row r="15" spans="1:27" ht="15">
      <c r="A15" s="42"/>
      <c r="B15" s="77"/>
      <c r="C15" s="76"/>
      <c r="D15" s="59"/>
      <c r="E15" s="701"/>
      <c r="F15" s="701"/>
      <c r="G15" s="701"/>
      <c r="H15" s="701"/>
      <c r="I15" s="701"/>
      <c r="J15" s="701"/>
      <c r="K15" s="701"/>
      <c r="L15" s="701"/>
      <c r="M15" s="701"/>
      <c r="N15" s="701"/>
      <c r="O15" s="701"/>
      <c r="P15" s="701"/>
      <c r="Q15" s="701"/>
      <c r="R15" s="701"/>
      <c r="S15" s="701"/>
      <c r="T15" s="701"/>
      <c r="U15" s="701"/>
      <c r="V15" s="701"/>
      <c r="W15" s="701"/>
      <c r="X15" s="701"/>
      <c r="Y15" s="58"/>
    </row>
    <row r="16" spans="1:27" ht="15">
      <c r="A16" s="42"/>
      <c r="B16" s="77"/>
      <c r="C16" s="76"/>
      <c r="D16" s="59"/>
      <c r="E16" s="701"/>
      <c r="F16" s="701"/>
      <c r="G16" s="701"/>
      <c r="H16" s="701"/>
      <c r="I16" s="701"/>
      <c r="J16" s="701"/>
      <c r="K16" s="701"/>
      <c r="L16" s="701"/>
      <c r="M16" s="701"/>
      <c r="N16" s="701"/>
      <c r="O16" s="701"/>
      <c r="P16" s="701"/>
      <c r="Q16" s="701"/>
      <c r="R16" s="701"/>
      <c r="S16" s="701"/>
      <c r="T16" s="701"/>
      <c r="U16" s="701"/>
      <c r="V16" s="701"/>
      <c r="W16" s="701"/>
      <c r="X16" s="701"/>
      <c r="Y16" s="58"/>
    </row>
    <row r="17" spans="1:25" ht="15" customHeight="1">
      <c r="A17" s="42"/>
      <c r="B17" s="77"/>
      <c r="C17" s="76"/>
      <c r="D17" s="59"/>
      <c r="E17" s="701"/>
      <c r="F17" s="701"/>
      <c r="G17" s="701"/>
      <c r="H17" s="701"/>
      <c r="I17" s="701"/>
      <c r="J17" s="701"/>
      <c r="K17" s="701"/>
      <c r="L17" s="701"/>
      <c r="M17" s="701"/>
      <c r="N17" s="701"/>
      <c r="O17" s="701"/>
      <c r="P17" s="701"/>
      <c r="Q17" s="701"/>
      <c r="R17" s="701"/>
      <c r="S17" s="701"/>
      <c r="T17" s="701"/>
      <c r="U17" s="701"/>
      <c r="V17" s="701"/>
      <c r="W17" s="701"/>
      <c r="X17" s="701"/>
      <c r="Y17" s="58"/>
    </row>
    <row r="18" spans="1:25" ht="15">
      <c r="A18" s="42"/>
      <c r="B18" s="77"/>
      <c r="C18" s="76"/>
      <c r="D18" s="59"/>
      <c r="E18" s="701"/>
      <c r="F18" s="701"/>
      <c r="G18" s="701"/>
      <c r="H18" s="701"/>
      <c r="I18" s="701"/>
      <c r="J18" s="701"/>
      <c r="K18" s="701"/>
      <c r="L18" s="701"/>
      <c r="M18" s="701"/>
      <c r="N18" s="701"/>
      <c r="O18" s="701"/>
      <c r="P18" s="701"/>
      <c r="Q18" s="701"/>
      <c r="R18" s="701"/>
      <c r="S18" s="701"/>
      <c r="T18" s="701"/>
      <c r="U18" s="701"/>
      <c r="V18" s="701"/>
      <c r="W18" s="701"/>
      <c r="X18" s="701"/>
      <c r="Y18" s="58"/>
    </row>
    <row r="19" spans="1:25" ht="59.25" customHeight="1">
      <c r="A19" s="42"/>
      <c r="B19" s="77"/>
      <c r="C19" s="76"/>
      <c r="D19" s="65"/>
      <c r="E19" s="701"/>
      <c r="F19" s="701"/>
      <c r="G19" s="701"/>
      <c r="H19" s="701"/>
      <c r="I19" s="701"/>
      <c r="J19" s="701"/>
      <c r="K19" s="701"/>
      <c r="L19" s="701"/>
      <c r="M19" s="701"/>
      <c r="N19" s="701"/>
      <c r="O19" s="701"/>
      <c r="P19" s="701"/>
      <c r="Q19" s="701"/>
      <c r="R19" s="701"/>
      <c r="S19" s="701"/>
      <c r="T19" s="701"/>
      <c r="U19" s="701"/>
      <c r="V19" s="701"/>
      <c r="W19" s="701"/>
      <c r="X19" s="701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7" t="s">
        <v>257</v>
      </c>
      <c r="G21" s="708"/>
      <c r="H21" s="708"/>
      <c r="I21" s="708"/>
      <c r="J21" s="708"/>
      <c r="K21" s="708"/>
      <c r="L21" s="708"/>
      <c r="M21" s="708"/>
      <c r="N21" s="59"/>
      <c r="O21" s="70" t="s">
        <v>240</v>
      </c>
      <c r="P21" s="709" t="s">
        <v>241</v>
      </c>
      <c r="Q21" s="710"/>
      <c r="R21" s="710"/>
      <c r="S21" s="710"/>
      <c r="T21" s="710"/>
      <c r="U21" s="710"/>
      <c r="V21" s="710"/>
      <c r="W21" s="710"/>
      <c r="X21" s="710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7" t="s">
        <v>243</v>
      </c>
      <c r="G22" s="708"/>
      <c r="H22" s="708"/>
      <c r="I22" s="708"/>
      <c r="J22" s="708"/>
      <c r="K22" s="708"/>
      <c r="L22" s="708"/>
      <c r="M22" s="708"/>
      <c r="N22" s="59"/>
      <c r="O22" s="73" t="s">
        <v>240</v>
      </c>
      <c r="P22" s="709" t="s">
        <v>625</v>
      </c>
      <c r="Q22" s="710"/>
      <c r="R22" s="710"/>
      <c r="S22" s="710"/>
      <c r="T22" s="710"/>
      <c r="U22" s="710"/>
      <c r="V22" s="710"/>
      <c r="W22" s="710"/>
      <c r="X22" s="710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2"/>
      <c r="Q23" s="702"/>
      <c r="R23" s="702"/>
      <c r="S23" s="702"/>
      <c r="T23" s="702"/>
      <c r="U23" s="702"/>
      <c r="V23" s="702"/>
      <c r="W23" s="702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6" t="s">
        <v>440</v>
      </c>
      <c r="F35" s="706"/>
      <c r="G35" s="706"/>
      <c r="H35" s="706"/>
      <c r="I35" s="706"/>
      <c r="J35" s="706"/>
      <c r="K35" s="706"/>
      <c r="L35" s="706"/>
      <c r="M35" s="706"/>
      <c r="N35" s="706"/>
      <c r="O35" s="706"/>
      <c r="P35" s="706"/>
      <c r="Q35" s="706"/>
      <c r="R35" s="706"/>
      <c r="S35" s="706"/>
      <c r="T35" s="706"/>
      <c r="U35" s="706"/>
      <c r="V35" s="706"/>
      <c r="W35" s="706"/>
      <c r="X35" s="706"/>
      <c r="Y35" s="58"/>
    </row>
    <row r="36" spans="1:25" ht="38.25" hidden="1" customHeight="1">
      <c r="A36" s="42"/>
      <c r="B36" s="77"/>
      <c r="C36" s="76"/>
      <c r="D36" s="60"/>
      <c r="E36" s="706"/>
      <c r="F36" s="706"/>
      <c r="G36" s="706"/>
      <c r="H36" s="706"/>
      <c r="I36" s="706"/>
      <c r="J36" s="706"/>
      <c r="K36" s="706"/>
      <c r="L36" s="706"/>
      <c r="M36" s="706"/>
      <c r="N36" s="706"/>
      <c r="O36" s="706"/>
      <c r="P36" s="706"/>
      <c r="Q36" s="706"/>
      <c r="R36" s="706"/>
      <c r="S36" s="706"/>
      <c r="T36" s="706"/>
      <c r="U36" s="706"/>
      <c r="V36" s="706"/>
      <c r="W36" s="706"/>
      <c r="X36" s="706"/>
      <c r="Y36" s="58"/>
    </row>
    <row r="37" spans="1:25" ht="9.75" hidden="1" customHeight="1">
      <c r="A37" s="42"/>
      <c r="B37" s="77"/>
      <c r="C37" s="76"/>
      <c r="D37" s="60"/>
      <c r="E37" s="706"/>
      <c r="F37" s="706"/>
      <c r="G37" s="706"/>
      <c r="H37" s="706"/>
      <c r="I37" s="706"/>
      <c r="J37" s="706"/>
      <c r="K37" s="706"/>
      <c r="L37" s="706"/>
      <c r="M37" s="706"/>
      <c r="N37" s="706"/>
      <c r="O37" s="706"/>
      <c r="P37" s="706"/>
      <c r="Q37" s="706"/>
      <c r="R37" s="706"/>
      <c r="S37" s="706"/>
      <c r="T37" s="706"/>
      <c r="U37" s="706"/>
      <c r="V37" s="706"/>
      <c r="W37" s="706"/>
      <c r="X37" s="706"/>
      <c r="Y37" s="58"/>
    </row>
    <row r="38" spans="1:25" ht="51" hidden="1" customHeight="1">
      <c r="A38" s="42"/>
      <c r="B38" s="77"/>
      <c r="C38" s="76"/>
      <c r="D38" s="60"/>
      <c r="E38" s="706"/>
      <c r="F38" s="706"/>
      <c r="G38" s="706"/>
      <c r="H38" s="706"/>
      <c r="I38" s="706"/>
      <c r="J38" s="706"/>
      <c r="K38" s="706"/>
      <c r="L38" s="706"/>
      <c r="M38" s="706"/>
      <c r="N38" s="706"/>
      <c r="O38" s="706"/>
      <c r="P38" s="706"/>
      <c r="Q38" s="706"/>
      <c r="R38" s="706"/>
      <c r="S38" s="706"/>
      <c r="T38" s="706"/>
      <c r="U38" s="706"/>
      <c r="V38" s="706"/>
      <c r="W38" s="706"/>
      <c r="X38" s="706"/>
      <c r="Y38" s="58"/>
    </row>
    <row r="39" spans="1:25" ht="15" hidden="1" customHeight="1">
      <c r="A39" s="42"/>
      <c r="B39" s="77"/>
      <c r="C39" s="76"/>
      <c r="D39" s="60"/>
      <c r="E39" s="706"/>
      <c r="F39" s="706"/>
      <c r="G39" s="706"/>
      <c r="H39" s="706"/>
      <c r="I39" s="706"/>
      <c r="J39" s="706"/>
      <c r="K39" s="706"/>
      <c r="L39" s="706"/>
      <c r="M39" s="706"/>
      <c r="N39" s="706"/>
      <c r="O39" s="706"/>
      <c r="P39" s="706"/>
      <c r="Q39" s="706"/>
      <c r="R39" s="706"/>
      <c r="S39" s="706"/>
      <c r="T39" s="706"/>
      <c r="U39" s="706"/>
      <c r="V39" s="706"/>
      <c r="W39" s="706"/>
      <c r="X39" s="706"/>
      <c r="Y39" s="58"/>
    </row>
    <row r="40" spans="1:25" ht="12" hidden="1" customHeight="1">
      <c r="A40" s="42"/>
      <c r="B40" s="77"/>
      <c r="C40" s="76"/>
      <c r="D40" s="60"/>
      <c r="E40" s="711"/>
      <c r="F40" s="712"/>
      <c r="G40" s="712"/>
      <c r="H40" s="712"/>
      <c r="I40" s="712"/>
      <c r="J40" s="712"/>
      <c r="K40" s="712"/>
      <c r="L40" s="712"/>
      <c r="M40" s="712"/>
      <c r="N40" s="712"/>
      <c r="O40" s="712"/>
      <c r="P40" s="712"/>
      <c r="Q40" s="712"/>
      <c r="R40" s="712"/>
      <c r="S40" s="712"/>
      <c r="T40" s="712"/>
      <c r="U40" s="712"/>
      <c r="V40" s="712"/>
      <c r="W40" s="712"/>
      <c r="X40" s="712"/>
      <c r="Y40" s="58"/>
    </row>
    <row r="41" spans="1:25" ht="38.25" hidden="1" customHeight="1">
      <c r="A41" s="42"/>
      <c r="B41" s="77"/>
      <c r="C41" s="76"/>
      <c r="D41" s="60"/>
      <c r="E41" s="706"/>
      <c r="F41" s="706"/>
      <c r="G41" s="706"/>
      <c r="H41" s="706"/>
      <c r="I41" s="706"/>
      <c r="J41" s="706"/>
      <c r="K41" s="706"/>
      <c r="L41" s="706"/>
      <c r="M41" s="706"/>
      <c r="N41" s="706"/>
      <c r="O41" s="706"/>
      <c r="P41" s="706"/>
      <c r="Q41" s="706"/>
      <c r="R41" s="706"/>
      <c r="S41" s="706"/>
      <c r="T41" s="706"/>
      <c r="U41" s="706"/>
      <c r="V41" s="706"/>
      <c r="W41" s="706"/>
      <c r="X41" s="706"/>
      <c r="Y41" s="58"/>
    </row>
    <row r="42" spans="1:25" ht="15" hidden="1">
      <c r="A42" s="42"/>
      <c r="B42" s="77"/>
      <c r="C42" s="76"/>
      <c r="D42" s="60"/>
      <c r="E42" s="706"/>
      <c r="F42" s="706"/>
      <c r="G42" s="706"/>
      <c r="H42" s="706"/>
      <c r="I42" s="706"/>
      <c r="J42" s="706"/>
      <c r="K42" s="706"/>
      <c r="L42" s="706"/>
      <c r="M42" s="706"/>
      <c r="N42" s="706"/>
      <c r="O42" s="706"/>
      <c r="P42" s="706"/>
      <c r="Q42" s="706"/>
      <c r="R42" s="706"/>
      <c r="S42" s="706"/>
      <c r="T42" s="706"/>
      <c r="U42" s="706"/>
      <c r="V42" s="706"/>
      <c r="W42" s="706"/>
      <c r="X42" s="706"/>
      <c r="Y42" s="58"/>
    </row>
    <row r="43" spans="1:25" ht="15" hidden="1">
      <c r="A43" s="42"/>
      <c r="B43" s="77"/>
      <c r="C43" s="76"/>
      <c r="D43" s="60"/>
      <c r="E43" s="706"/>
      <c r="F43" s="706"/>
      <c r="G43" s="706"/>
      <c r="H43" s="706"/>
      <c r="I43" s="706"/>
      <c r="J43" s="706"/>
      <c r="K43" s="706"/>
      <c r="L43" s="706"/>
      <c r="M43" s="706"/>
      <c r="N43" s="706"/>
      <c r="O43" s="706"/>
      <c r="P43" s="706"/>
      <c r="Q43" s="706"/>
      <c r="R43" s="706"/>
      <c r="S43" s="706"/>
      <c r="T43" s="706"/>
      <c r="U43" s="706"/>
      <c r="V43" s="706"/>
      <c r="W43" s="706"/>
      <c r="X43" s="706"/>
      <c r="Y43" s="58"/>
    </row>
    <row r="44" spans="1:25" ht="33.75" hidden="1" customHeight="1">
      <c r="A44" s="42"/>
      <c r="B44" s="77"/>
      <c r="C44" s="76"/>
      <c r="D44" s="65"/>
      <c r="E44" s="706"/>
      <c r="F44" s="706"/>
      <c r="G44" s="706"/>
      <c r="H44" s="706"/>
      <c r="I44" s="706"/>
      <c r="J44" s="706"/>
      <c r="K44" s="706"/>
      <c r="L44" s="706"/>
      <c r="M44" s="706"/>
      <c r="N44" s="706"/>
      <c r="O44" s="706"/>
      <c r="P44" s="706"/>
      <c r="Q44" s="706"/>
      <c r="R44" s="706"/>
      <c r="S44" s="706"/>
      <c r="T44" s="706"/>
      <c r="U44" s="706"/>
      <c r="V44" s="706"/>
      <c r="W44" s="706"/>
      <c r="X44" s="706"/>
      <c r="Y44" s="58"/>
    </row>
    <row r="45" spans="1:25" ht="15" hidden="1">
      <c r="A45" s="42"/>
      <c r="B45" s="77"/>
      <c r="C45" s="76"/>
      <c r="D45" s="65"/>
      <c r="E45" s="706"/>
      <c r="F45" s="706"/>
      <c r="G45" s="706"/>
      <c r="H45" s="706"/>
      <c r="I45" s="706"/>
      <c r="J45" s="706"/>
      <c r="K45" s="706"/>
      <c r="L45" s="706"/>
      <c r="M45" s="706"/>
      <c r="N45" s="706"/>
      <c r="O45" s="706"/>
      <c r="P45" s="706"/>
      <c r="Q45" s="706"/>
      <c r="R45" s="706"/>
      <c r="S45" s="706"/>
      <c r="T45" s="706"/>
      <c r="U45" s="706"/>
      <c r="V45" s="706"/>
      <c r="W45" s="706"/>
      <c r="X45" s="706"/>
      <c r="Y45" s="58"/>
    </row>
    <row r="46" spans="1:25" ht="24" hidden="1" customHeight="1">
      <c r="A46" s="42"/>
      <c r="B46" s="77"/>
      <c r="C46" s="76"/>
      <c r="D46" s="60"/>
      <c r="E46" s="717" t="s">
        <v>239</v>
      </c>
      <c r="F46" s="717"/>
      <c r="G46" s="717"/>
      <c r="H46" s="717"/>
      <c r="I46" s="717"/>
      <c r="J46" s="717"/>
      <c r="K46" s="717"/>
      <c r="L46" s="717"/>
      <c r="M46" s="717"/>
      <c r="N46" s="717"/>
      <c r="O46" s="717"/>
      <c r="P46" s="717"/>
      <c r="Q46" s="717"/>
      <c r="R46" s="717"/>
      <c r="S46" s="717"/>
      <c r="T46" s="717"/>
      <c r="U46" s="717"/>
      <c r="V46" s="717"/>
      <c r="W46" s="717"/>
      <c r="X46" s="717"/>
      <c r="Y46" s="58"/>
    </row>
    <row r="47" spans="1:25" ht="37.5" hidden="1" customHeight="1">
      <c r="A47" s="42"/>
      <c r="B47" s="77"/>
      <c r="C47" s="76"/>
      <c r="D47" s="60"/>
      <c r="E47" s="717"/>
      <c r="F47" s="717"/>
      <c r="G47" s="717"/>
      <c r="H47" s="717"/>
      <c r="I47" s="717"/>
      <c r="J47" s="717"/>
      <c r="K47" s="717"/>
      <c r="L47" s="717"/>
      <c r="M47" s="717"/>
      <c r="N47" s="717"/>
      <c r="O47" s="717"/>
      <c r="P47" s="717"/>
      <c r="Q47" s="717"/>
      <c r="R47" s="717"/>
      <c r="S47" s="717"/>
      <c r="T47" s="717"/>
      <c r="U47" s="717"/>
      <c r="V47" s="717"/>
      <c r="W47" s="717"/>
      <c r="X47" s="717"/>
      <c r="Y47" s="58"/>
    </row>
    <row r="48" spans="1:25" ht="24" hidden="1" customHeight="1">
      <c r="A48" s="42"/>
      <c r="B48" s="77"/>
      <c r="C48" s="76"/>
      <c r="D48" s="60"/>
      <c r="E48" s="717"/>
      <c r="F48" s="717"/>
      <c r="G48" s="717"/>
      <c r="H48" s="717"/>
      <c r="I48" s="717"/>
      <c r="J48" s="717"/>
      <c r="K48" s="717"/>
      <c r="L48" s="717"/>
      <c r="M48" s="717"/>
      <c r="N48" s="717"/>
      <c r="O48" s="717"/>
      <c r="P48" s="717"/>
      <c r="Q48" s="717"/>
      <c r="R48" s="717"/>
      <c r="S48" s="717"/>
      <c r="T48" s="717"/>
      <c r="U48" s="717"/>
      <c r="V48" s="717"/>
      <c r="W48" s="717"/>
      <c r="X48" s="717"/>
      <c r="Y48" s="58"/>
    </row>
    <row r="49" spans="1:25" ht="51" hidden="1" customHeight="1">
      <c r="A49" s="42"/>
      <c r="B49" s="77"/>
      <c r="C49" s="76"/>
      <c r="D49" s="60"/>
      <c r="E49" s="717"/>
      <c r="F49" s="717"/>
      <c r="G49" s="717"/>
      <c r="H49" s="717"/>
      <c r="I49" s="717"/>
      <c r="J49" s="717"/>
      <c r="K49" s="717"/>
      <c r="L49" s="717"/>
      <c r="M49" s="717"/>
      <c r="N49" s="717"/>
      <c r="O49" s="717"/>
      <c r="P49" s="717"/>
      <c r="Q49" s="717"/>
      <c r="R49" s="717"/>
      <c r="S49" s="717"/>
      <c r="T49" s="717"/>
      <c r="U49" s="717"/>
      <c r="V49" s="717"/>
      <c r="W49" s="717"/>
      <c r="X49" s="717"/>
      <c r="Y49" s="58"/>
    </row>
    <row r="50" spans="1:25" ht="15" hidden="1">
      <c r="A50" s="42"/>
      <c r="B50" s="77"/>
      <c r="C50" s="76"/>
      <c r="D50" s="60"/>
      <c r="E50" s="717"/>
      <c r="F50" s="717"/>
      <c r="G50" s="717"/>
      <c r="H50" s="717"/>
      <c r="I50" s="717"/>
      <c r="J50" s="717"/>
      <c r="K50" s="717"/>
      <c r="L50" s="717"/>
      <c r="M50" s="717"/>
      <c r="N50" s="717"/>
      <c r="O50" s="717"/>
      <c r="P50" s="717"/>
      <c r="Q50" s="717"/>
      <c r="R50" s="717"/>
      <c r="S50" s="717"/>
      <c r="T50" s="717"/>
      <c r="U50" s="717"/>
      <c r="V50" s="717"/>
      <c r="W50" s="717"/>
      <c r="X50" s="717"/>
      <c r="Y50" s="58"/>
    </row>
    <row r="51" spans="1:25" ht="15" hidden="1">
      <c r="A51" s="42"/>
      <c r="B51" s="77"/>
      <c r="C51" s="76"/>
      <c r="D51" s="60"/>
      <c r="E51" s="717"/>
      <c r="F51" s="717"/>
      <c r="G51" s="717"/>
      <c r="H51" s="717"/>
      <c r="I51" s="717"/>
      <c r="J51" s="717"/>
      <c r="K51" s="717"/>
      <c r="L51" s="717"/>
      <c r="M51" s="717"/>
      <c r="N51" s="717"/>
      <c r="O51" s="717"/>
      <c r="P51" s="717"/>
      <c r="Q51" s="717"/>
      <c r="R51" s="717"/>
      <c r="S51" s="717"/>
      <c r="T51" s="717"/>
      <c r="U51" s="717"/>
      <c r="V51" s="717"/>
      <c r="W51" s="717"/>
      <c r="X51" s="717"/>
      <c r="Y51" s="58"/>
    </row>
    <row r="52" spans="1:25" ht="15" hidden="1">
      <c r="A52" s="42"/>
      <c r="B52" s="77"/>
      <c r="C52" s="76"/>
      <c r="D52" s="60"/>
      <c r="E52" s="717"/>
      <c r="F52" s="717"/>
      <c r="G52" s="717"/>
      <c r="H52" s="717"/>
      <c r="I52" s="717"/>
      <c r="J52" s="717"/>
      <c r="K52" s="717"/>
      <c r="L52" s="717"/>
      <c r="M52" s="717"/>
      <c r="N52" s="717"/>
      <c r="O52" s="717"/>
      <c r="P52" s="717"/>
      <c r="Q52" s="717"/>
      <c r="R52" s="717"/>
      <c r="S52" s="717"/>
      <c r="T52" s="717"/>
      <c r="U52" s="717"/>
      <c r="V52" s="717"/>
      <c r="W52" s="717"/>
      <c r="X52" s="717"/>
      <c r="Y52" s="58"/>
    </row>
    <row r="53" spans="1:25" ht="15" hidden="1">
      <c r="A53" s="42"/>
      <c r="B53" s="77"/>
      <c r="C53" s="76"/>
      <c r="D53" s="60"/>
      <c r="E53" s="717"/>
      <c r="F53" s="717"/>
      <c r="G53" s="717"/>
      <c r="H53" s="717"/>
      <c r="I53" s="717"/>
      <c r="J53" s="717"/>
      <c r="K53" s="717"/>
      <c r="L53" s="717"/>
      <c r="M53" s="717"/>
      <c r="N53" s="717"/>
      <c r="O53" s="717"/>
      <c r="P53" s="717"/>
      <c r="Q53" s="717"/>
      <c r="R53" s="717"/>
      <c r="S53" s="717"/>
      <c r="T53" s="717"/>
      <c r="U53" s="717"/>
      <c r="V53" s="717"/>
      <c r="W53" s="717"/>
      <c r="X53" s="717"/>
      <c r="Y53" s="58"/>
    </row>
    <row r="54" spans="1:25" ht="15" hidden="1">
      <c r="A54" s="42"/>
      <c r="B54" s="77"/>
      <c r="C54" s="76"/>
      <c r="D54" s="60"/>
      <c r="E54" s="717"/>
      <c r="F54" s="717"/>
      <c r="G54" s="717"/>
      <c r="H54" s="717"/>
      <c r="I54" s="717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58"/>
    </row>
    <row r="55" spans="1:25" ht="15" hidden="1">
      <c r="A55" s="42"/>
      <c r="B55" s="77"/>
      <c r="C55" s="76"/>
      <c r="D55" s="60"/>
      <c r="E55" s="717"/>
      <c r="F55" s="717"/>
      <c r="G55" s="717"/>
      <c r="H55" s="717"/>
      <c r="I55" s="717"/>
      <c r="J55" s="717"/>
      <c r="K55" s="717"/>
      <c r="L55" s="717"/>
      <c r="M55" s="717"/>
      <c r="N55" s="717"/>
      <c r="O55" s="717"/>
      <c r="P55" s="717"/>
      <c r="Q55" s="717"/>
      <c r="R55" s="717"/>
      <c r="S55" s="717"/>
      <c r="T55" s="717"/>
      <c r="U55" s="717"/>
      <c r="V55" s="717"/>
      <c r="W55" s="717"/>
      <c r="X55" s="717"/>
      <c r="Y55" s="58"/>
    </row>
    <row r="56" spans="1:25" ht="25.5" hidden="1" customHeight="1">
      <c r="A56" s="42"/>
      <c r="B56" s="77"/>
      <c r="C56" s="76"/>
      <c r="D56" s="65"/>
      <c r="E56" s="717"/>
      <c r="F56" s="717"/>
      <c r="G56" s="717"/>
      <c r="H56" s="717"/>
      <c r="I56" s="717"/>
      <c r="J56" s="717"/>
      <c r="K56" s="717"/>
      <c r="L56" s="717"/>
      <c r="M56" s="717"/>
      <c r="N56" s="717"/>
      <c r="O56" s="717"/>
      <c r="P56" s="717"/>
      <c r="Q56" s="717"/>
      <c r="R56" s="717"/>
      <c r="S56" s="717"/>
      <c r="T56" s="717"/>
      <c r="U56" s="717"/>
      <c r="V56" s="717"/>
      <c r="W56" s="717"/>
      <c r="X56" s="717"/>
      <c r="Y56" s="58"/>
    </row>
    <row r="57" spans="1:25" ht="15" hidden="1">
      <c r="A57" s="42"/>
      <c r="B57" s="77"/>
      <c r="C57" s="76"/>
      <c r="D57" s="65"/>
      <c r="E57" s="717"/>
      <c r="F57" s="717"/>
      <c r="G57" s="717"/>
      <c r="H57" s="717"/>
      <c r="I57" s="717"/>
      <c r="J57" s="717"/>
      <c r="K57" s="717"/>
      <c r="L57" s="717"/>
      <c r="M57" s="717"/>
      <c r="N57" s="717"/>
      <c r="O57" s="717"/>
      <c r="P57" s="717"/>
      <c r="Q57" s="717"/>
      <c r="R57" s="717"/>
      <c r="S57" s="717"/>
      <c r="T57" s="717"/>
      <c r="U57" s="717"/>
      <c r="V57" s="717"/>
      <c r="W57" s="717"/>
      <c r="X57" s="717"/>
      <c r="Y57" s="58"/>
    </row>
    <row r="58" spans="1:25" ht="15" hidden="1" customHeight="1">
      <c r="A58" s="42"/>
      <c r="B58" s="77"/>
      <c r="C58" s="76"/>
      <c r="D58" s="60"/>
      <c r="E58" s="703" t="s">
        <v>441</v>
      </c>
      <c r="F58" s="703"/>
      <c r="G58" s="703"/>
      <c r="H58" s="703"/>
      <c r="I58" s="703"/>
      <c r="J58" s="703"/>
      <c r="K58" s="703"/>
      <c r="L58" s="703"/>
      <c r="M58" s="703"/>
      <c r="N58" s="703"/>
      <c r="O58" s="703"/>
      <c r="P58" s="703"/>
      <c r="Q58" s="703"/>
      <c r="R58" s="703"/>
      <c r="S58" s="703"/>
      <c r="T58" s="703"/>
      <c r="U58" s="703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18"/>
      <c r="F59" s="718"/>
      <c r="G59" s="718"/>
      <c r="H59" s="711"/>
      <c r="I59" s="712"/>
      <c r="J59" s="712"/>
      <c r="K59" s="712"/>
      <c r="L59" s="712"/>
      <c r="M59" s="712"/>
      <c r="N59" s="712"/>
      <c r="O59" s="712"/>
      <c r="P59" s="712"/>
      <c r="Q59" s="712"/>
      <c r="R59" s="712"/>
      <c r="S59" s="712"/>
      <c r="T59" s="712"/>
      <c r="U59" s="712"/>
      <c r="V59" s="712"/>
      <c r="W59" s="712"/>
      <c r="X59" s="712"/>
      <c r="Y59" s="58"/>
    </row>
    <row r="60" spans="1:25" ht="15" hidden="1" customHeight="1">
      <c r="A60" s="42"/>
      <c r="B60" s="77"/>
      <c r="C60" s="76"/>
      <c r="D60" s="60"/>
      <c r="E60" s="714"/>
      <c r="F60" s="714"/>
      <c r="G60" s="714"/>
      <c r="H60" s="716"/>
      <c r="I60" s="716"/>
      <c r="J60" s="716"/>
      <c r="K60" s="716"/>
      <c r="L60" s="716"/>
      <c r="M60" s="716"/>
      <c r="N60" s="716"/>
      <c r="O60" s="716"/>
      <c r="P60" s="716"/>
      <c r="Q60" s="716"/>
      <c r="R60" s="716"/>
      <c r="S60" s="716"/>
      <c r="T60" s="716"/>
      <c r="U60" s="716"/>
      <c r="V60" s="716"/>
      <c r="W60" s="716"/>
      <c r="X60" s="716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6"/>
      <c r="I61" s="716"/>
      <c r="J61" s="716"/>
      <c r="K61" s="716"/>
      <c r="L61" s="716"/>
      <c r="M61" s="716"/>
      <c r="N61" s="716"/>
      <c r="O61" s="716"/>
      <c r="P61" s="716"/>
      <c r="Q61" s="716"/>
      <c r="R61" s="716"/>
      <c r="S61" s="716"/>
      <c r="T61" s="716"/>
      <c r="U61" s="716"/>
      <c r="V61" s="716"/>
      <c r="W61" s="716"/>
      <c r="X61" s="716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3" t="s">
        <v>442</v>
      </c>
      <c r="F70" s="703"/>
      <c r="G70" s="703"/>
      <c r="H70" s="703"/>
      <c r="I70" s="703"/>
      <c r="J70" s="703"/>
      <c r="K70" s="703"/>
      <c r="L70" s="703"/>
      <c r="M70" s="703"/>
      <c r="N70" s="703"/>
      <c r="O70" s="703"/>
      <c r="P70" s="703"/>
      <c r="Q70" s="703"/>
      <c r="R70" s="703"/>
      <c r="S70" s="703"/>
      <c r="T70" s="703"/>
      <c r="U70" s="593"/>
      <c r="V70" s="593"/>
      <c r="W70" s="593"/>
      <c r="X70" s="593"/>
      <c r="Y70" s="58"/>
    </row>
    <row r="71" spans="1:25" ht="15" hidden="1">
      <c r="A71" s="42"/>
      <c r="B71" s="77"/>
      <c r="C71" s="76"/>
      <c r="D71" s="60"/>
      <c r="E71" s="703" t="s">
        <v>624</v>
      </c>
      <c r="F71" s="703"/>
      <c r="G71" s="703"/>
      <c r="H71" s="703"/>
      <c r="I71" s="703"/>
      <c r="J71" s="703"/>
      <c r="K71" s="703"/>
      <c r="L71" s="703"/>
      <c r="M71" s="703"/>
      <c r="N71" s="703"/>
      <c r="O71" s="703"/>
      <c r="P71" s="703"/>
      <c r="Q71" s="703"/>
      <c r="R71" s="703"/>
      <c r="S71" s="703"/>
      <c r="T71" s="703"/>
      <c r="U71" s="594"/>
      <c r="V71" s="594"/>
      <c r="W71" s="594"/>
      <c r="X71" s="594"/>
      <c r="Y71" s="58"/>
    </row>
    <row r="72" spans="1:25" ht="40.5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5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5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5" hidden="1">
      <c r="A81" s="42"/>
      <c r="B81" s="77"/>
      <c r="C81" s="76"/>
      <c r="D81" s="60"/>
      <c r="E81" s="703" t="s">
        <v>441</v>
      </c>
      <c r="F81" s="703"/>
      <c r="G81" s="703"/>
      <c r="H81" s="703"/>
      <c r="I81" s="703"/>
      <c r="J81" s="703"/>
      <c r="K81" s="703"/>
      <c r="L81" s="703"/>
      <c r="M81" s="703"/>
      <c r="N81" s="703"/>
      <c r="O81" s="703"/>
      <c r="P81" s="703"/>
      <c r="Q81" s="703"/>
      <c r="R81" s="703"/>
      <c r="S81" s="703"/>
      <c r="T81" s="703"/>
      <c r="U81" s="703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14"/>
      <c r="F82" s="714"/>
      <c r="G82" s="714"/>
      <c r="H82" s="711"/>
      <c r="I82" s="712"/>
      <c r="J82" s="712"/>
      <c r="K82" s="712"/>
      <c r="L82" s="712"/>
      <c r="M82" s="712"/>
      <c r="N82" s="712"/>
      <c r="O82" s="712"/>
      <c r="P82" s="712"/>
      <c r="Q82" s="712"/>
      <c r="R82" s="712"/>
      <c r="S82" s="712"/>
      <c r="T82" s="712"/>
      <c r="U82" s="712"/>
      <c r="V82" s="712"/>
      <c r="W82" s="712"/>
      <c r="X82" s="712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6"/>
      <c r="I84" s="716"/>
      <c r="J84" s="716"/>
      <c r="K84" s="716"/>
      <c r="L84" s="716"/>
      <c r="M84" s="716"/>
      <c r="N84" s="716"/>
      <c r="O84" s="716"/>
      <c r="P84" s="716"/>
      <c r="Q84" s="716"/>
      <c r="R84" s="716"/>
      <c r="S84" s="716"/>
      <c r="T84" s="716"/>
      <c r="U84" s="716"/>
      <c r="V84" s="716"/>
      <c r="W84" s="716"/>
      <c r="X84" s="716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5" t="s">
        <v>238</v>
      </c>
      <c r="F98" s="715"/>
      <c r="G98" s="715"/>
      <c r="H98" s="715"/>
      <c r="I98" s="715"/>
      <c r="J98" s="715"/>
      <c r="K98" s="715"/>
      <c r="L98" s="715"/>
      <c r="M98" s="715"/>
      <c r="N98" s="715"/>
      <c r="O98" s="715"/>
      <c r="P98" s="715"/>
      <c r="Q98" s="715"/>
      <c r="R98" s="715"/>
      <c r="S98" s="715"/>
      <c r="T98" s="715"/>
      <c r="U98" s="715"/>
      <c r="V98" s="715"/>
      <c r="W98" s="715"/>
      <c r="X98" s="715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3" t="s">
        <v>237</v>
      </c>
      <c r="G100" s="713"/>
      <c r="H100" s="713"/>
      <c r="I100" s="713"/>
      <c r="J100" s="713"/>
      <c r="K100" s="713"/>
      <c r="L100" s="713"/>
      <c r="M100" s="713"/>
      <c r="N100" s="713"/>
      <c r="O100" s="713"/>
      <c r="P100" s="713"/>
      <c r="Q100" s="713"/>
      <c r="R100" s="713"/>
      <c r="S100" s="713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3" t="s">
        <v>236</v>
      </c>
      <c r="G102" s="713"/>
      <c r="H102" s="713"/>
      <c r="I102" s="713"/>
      <c r="J102" s="713"/>
      <c r="K102" s="713"/>
      <c r="L102" s="713"/>
      <c r="M102" s="713"/>
      <c r="N102" s="713"/>
      <c r="O102" s="713"/>
      <c r="P102" s="713"/>
      <c r="Q102" s="713"/>
      <c r="R102" s="713"/>
      <c r="S102" s="713"/>
      <c r="T102" s="713"/>
      <c r="U102" s="713"/>
      <c r="V102" s="713"/>
      <c r="W102" s="713"/>
      <c r="X102" s="713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73"/>
  </cols>
  <sheetData>
    <row r="1" spans="1:3">
      <c r="A1" s="673" t="s">
        <v>549</v>
      </c>
      <c r="B1" s="673" t="s">
        <v>550</v>
      </c>
      <c r="C1" s="673" t="s">
        <v>70</v>
      </c>
    </row>
    <row r="2" spans="1:3">
      <c r="A2" s="673">
        <v>4189678</v>
      </c>
      <c r="B2" s="673" t="s">
        <v>1043</v>
      </c>
      <c r="C2" s="673" t="s">
        <v>1044</v>
      </c>
    </row>
    <row r="3" spans="1:3">
      <c r="A3" s="673">
        <v>4190415</v>
      </c>
      <c r="B3" s="673" t="s">
        <v>1045</v>
      </c>
      <c r="C3" s="673" t="s">
        <v>1044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2"/>
    <col min="2" max="2" width="66" style="382" customWidth="1"/>
    <col min="3" max="16384" width="9.140625" style="382"/>
  </cols>
  <sheetData>
    <row r="3" spans="2:2">
      <c r="B3" s="476" t="s">
        <v>1551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73"/>
    <col min="2" max="2" width="65.28515625" style="673" customWidth="1"/>
    <col min="3" max="3" width="41" style="673" customWidth="1"/>
    <col min="4" max="16384" width="9.140625" style="673"/>
  </cols>
  <sheetData>
    <row r="1" spans="1:2">
      <c r="A1" s="673" t="s">
        <v>331</v>
      </c>
      <c r="B1" s="673" t="s">
        <v>332</v>
      </c>
    </row>
    <row r="2" spans="1:2">
      <c r="A2" s="673">
        <v>4189680</v>
      </c>
      <c r="B2" s="673" t="s">
        <v>389</v>
      </c>
    </row>
    <row r="3" spans="1:2">
      <c r="A3" s="673">
        <v>4189681</v>
      </c>
      <c r="B3" s="673" t="s">
        <v>386</v>
      </c>
    </row>
    <row r="4" spans="1:2">
      <c r="A4" s="673">
        <v>4189682</v>
      </c>
      <c r="B4" s="673" t="s">
        <v>385</v>
      </c>
    </row>
    <row r="5" spans="1:2">
      <c r="A5" s="673">
        <v>4189683</v>
      </c>
      <c r="B5" s="673" t="s">
        <v>384</v>
      </c>
    </row>
    <row r="6" spans="1:2">
      <c r="A6" s="673">
        <v>4189684</v>
      </c>
      <c r="B6" s="673" t="s">
        <v>388</v>
      </c>
    </row>
    <row r="7" spans="1:2">
      <c r="A7" s="673">
        <v>4189685</v>
      </c>
      <c r="B7" s="673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73"/>
    <col min="2" max="2" width="65.28515625" style="673" customWidth="1"/>
    <col min="3" max="3" width="41" style="673" customWidth="1"/>
    <col min="4" max="16384" width="9.140625" style="673"/>
  </cols>
  <sheetData>
    <row r="1" spans="1:2">
      <c r="A1" s="673" t="s">
        <v>331</v>
      </c>
      <c r="B1" s="673" t="s">
        <v>333</v>
      </c>
    </row>
    <row r="2" spans="1:2">
      <c r="A2" s="673">
        <v>4189671</v>
      </c>
      <c r="B2" s="673" t="s">
        <v>698</v>
      </c>
    </row>
    <row r="3" spans="1:2">
      <c r="A3" s="673">
        <v>4189672</v>
      </c>
      <c r="B3" s="673" t="s">
        <v>699</v>
      </c>
    </row>
    <row r="4" spans="1:2">
      <c r="A4" s="673">
        <v>4189673</v>
      </c>
      <c r="B4" s="673" t="s">
        <v>700</v>
      </c>
    </row>
    <row r="5" spans="1:2">
      <c r="A5" s="673">
        <v>4189674</v>
      </c>
      <c r="B5" s="673" t="s">
        <v>701</v>
      </c>
    </row>
    <row r="6" spans="1:2">
      <c r="A6" s="673">
        <v>4189675</v>
      </c>
      <c r="B6" s="673" t="s">
        <v>702</v>
      </c>
    </row>
    <row r="7" spans="1:2">
      <c r="A7" s="673">
        <v>4189676</v>
      </c>
      <c r="B7" s="673" t="s">
        <v>703</v>
      </c>
    </row>
    <row r="8" spans="1:2">
      <c r="A8" s="673">
        <v>4189677</v>
      </c>
      <c r="B8" s="673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675</v>
      </c>
    </row>
    <row r="3" spans="1:2">
      <c r="A3" t="s">
        <v>461</v>
      </c>
      <c r="B3" t="s">
        <v>65</v>
      </c>
    </row>
    <row r="4" spans="1:2">
      <c r="A4" t="s">
        <v>462</v>
      </c>
      <c r="B4" t="s">
        <v>614</v>
      </c>
    </row>
    <row r="5" spans="1:2">
      <c r="A5" t="s">
        <v>464</v>
      </c>
      <c r="B5" t="s">
        <v>522</v>
      </c>
    </row>
    <row r="6" spans="1:2">
      <c r="A6" t="s">
        <v>463</v>
      </c>
      <c r="B6" t="s">
        <v>475</v>
      </c>
    </row>
    <row r="7" spans="1:2">
      <c r="A7" t="s">
        <v>623</v>
      </c>
      <c r="B7" t="s">
        <v>476</v>
      </c>
    </row>
    <row r="8" spans="1:2">
      <c r="A8" t="s">
        <v>672</v>
      </c>
      <c r="B8" t="s">
        <v>477</v>
      </c>
    </row>
    <row r="9" spans="1:2">
      <c r="A9" t="s">
        <v>673</v>
      </c>
      <c r="B9" t="s">
        <v>523</v>
      </c>
    </row>
    <row r="10" spans="1:2">
      <c r="A10" t="s">
        <v>542</v>
      </c>
      <c r="B10" t="s">
        <v>478</v>
      </c>
    </row>
    <row r="11" spans="1:2">
      <c r="A11" t="s">
        <v>466</v>
      </c>
      <c r="B11" t="s">
        <v>479</v>
      </c>
    </row>
    <row r="12" spans="1:2">
      <c r="A12" t="s">
        <v>543</v>
      </c>
      <c r="B12" t="s">
        <v>480</v>
      </c>
    </row>
    <row r="13" spans="1:2">
      <c r="A13" t="s">
        <v>467</v>
      </c>
      <c r="B13" t="s">
        <v>335</v>
      </c>
    </row>
    <row r="14" spans="1:2">
      <c r="A14" t="s">
        <v>544</v>
      </c>
      <c r="B14" t="s">
        <v>64</v>
      </c>
    </row>
    <row r="15" spans="1:2">
      <c r="A15" t="s">
        <v>468</v>
      </c>
      <c r="B15" t="s">
        <v>421</v>
      </c>
    </row>
    <row r="16" spans="1:2">
      <c r="A16" t="s">
        <v>545</v>
      </c>
      <c r="B16" t="s">
        <v>489</v>
      </c>
    </row>
    <row r="17" spans="1:2">
      <c r="A17" t="s">
        <v>465</v>
      </c>
      <c r="B17" t="s">
        <v>253</v>
      </c>
    </row>
    <row r="18" spans="1:2">
      <c r="A18" t="s">
        <v>546</v>
      </c>
      <c r="B18" t="s">
        <v>77</v>
      </c>
    </row>
    <row r="19" spans="1:2">
      <c r="A19" t="s">
        <v>469</v>
      </c>
      <c r="B19" t="s">
        <v>66</v>
      </c>
    </row>
    <row r="20" spans="1:2">
      <c r="A20" t="s">
        <v>547</v>
      </c>
      <c r="B20" t="s">
        <v>78</v>
      </c>
    </row>
    <row r="21" spans="1:2">
      <c r="A21" t="s">
        <v>470</v>
      </c>
      <c r="B21" t="s">
        <v>481</v>
      </c>
    </row>
    <row r="22" spans="1:2">
      <c r="A22" t="s">
        <v>471</v>
      </c>
      <c r="B22" t="s">
        <v>76</v>
      </c>
    </row>
    <row r="23" spans="1:2">
      <c r="A23" t="s">
        <v>472</v>
      </c>
      <c r="B23" t="s">
        <v>67</v>
      </c>
    </row>
    <row r="24" spans="1:2">
      <c r="A24" t="s">
        <v>473</v>
      </c>
      <c r="B24" t="s">
        <v>419</v>
      </c>
    </row>
    <row r="25" spans="1:2">
      <c r="A25" t="s">
        <v>474</v>
      </c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615</v>
      </c>
    </row>
    <row r="30" spans="1:2">
      <c r="A30"/>
      <c r="B30" t="s">
        <v>482</v>
      </c>
    </row>
    <row r="31" spans="1:2">
      <c r="A31"/>
      <c r="B31" t="s">
        <v>62</v>
      </c>
    </row>
    <row r="32" spans="1:2">
      <c r="A32"/>
      <c r="B32" t="s">
        <v>420</v>
      </c>
    </row>
    <row r="33" spans="1:2">
      <c r="A33"/>
      <c r="B33" t="s">
        <v>183</v>
      </c>
    </row>
    <row r="34" spans="1:2">
      <c r="A34"/>
      <c r="B34" t="s">
        <v>548</v>
      </c>
    </row>
    <row r="35" spans="1:2">
      <c r="A35"/>
      <c r="B35" t="s">
        <v>524</v>
      </c>
    </row>
    <row r="36" spans="1:2">
      <c r="A36"/>
      <c r="B36" t="s">
        <v>336</v>
      </c>
    </row>
    <row r="37" spans="1:2">
      <c r="A37"/>
      <c r="B37" t="s">
        <v>674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91">
        <v>44685.363437499997</v>
      </c>
      <c r="B2" s="11" t="s">
        <v>705</v>
      </c>
      <c r="C2" s="11" t="s">
        <v>491</v>
      </c>
    </row>
    <row r="3" spans="1:4">
      <c r="A3" s="691">
        <v>44685.363449074073</v>
      </c>
      <c r="B3" s="11" t="s">
        <v>706</v>
      </c>
      <c r="C3" s="11" t="s">
        <v>491</v>
      </c>
    </row>
    <row r="4" spans="1:4">
      <c r="A4" s="691">
        <v>44685.363541666666</v>
      </c>
      <c r="B4" s="11" t="s">
        <v>705</v>
      </c>
      <c r="C4" s="11" t="s">
        <v>491</v>
      </c>
    </row>
    <row r="5" spans="1:4">
      <c r="A5" s="691">
        <v>44685.363553240742</v>
      </c>
      <c r="B5" s="11" t="s">
        <v>706</v>
      </c>
      <c r="C5" s="11" t="s">
        <v>491</v>
      </c>
    </row>
    <row r="6" spans="1:4">
      <c r="A6" s="691">
        <v>44685.36509259259</v>
      </c>
      <c r="B6" s="11" t="s">
        <v>705</v>
      </c>
      <c r="C6" s="11" t="s">
        <v>491</v>
      </c>
    </row>
    <row r="7" spans="1:4">
      <c r="A7" s="691">
        <v>44685.365104166667</v>
      </c>
      <c r="B7" s="11" t="s">
        <v>706</v>
      </c>
      <c r="C7" s="11" t="s">
        <v>491</v>
      </c>
    </row>
    <row r="8" spans="1:4">
      <c r="A8" s="691">
        <v>45582.414305555554</v>
      </c>
      <c r="B8" s="11" t="s">
        <v>705</v>
      </c>
      <c r="C8" s="11" t="s">
        <v>491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46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1042</v>
      </c>
      <c r="B1" s="4" t="s">
        <v>1048</v>
      </c>
      <c r="C1" s="4" t="s">
        <v>1049</v>
      </c>
      <c r="D1" s="4" t="s">
        <v>1050</v>
      </c>
      <c r="E1" s="4" t="s">
        <v>1051</v>
      </c>
      <c r="F1" s="4" t="s">
        <v>1052</v>
      </c>
      <c r="G1" s="4" t="s">
        <v>1053</v>
      </c>
      <c r="H1" s="4" t="s">
        <v>1054</v>
      </c>
      <c r="I1" s="4" t="s">
        <v>1055</v>
      </c>
    </row>
    <row r="2" spans="1:10">
      <c r="A2" s="4">
        <v>1</v>
      </c>
      <c r="B2" s="4" t="s">
        <v>1056</v>
      </c>
      <c r="C2" s="4" t="s">
        <v>97</v>
      </c>
      <c r="D2" s="4" t="s">
        <v>1062</v>
      </c>
      <c r="E2" s="4" t="s">
        <v>1559</v>
      </c>
      <c r="F2" s="4" t="s">
        <v>1063</v>
      </c>
      <c r="G2" s="4" t="s">
        <v>1064</v>
      </c>
      <c r="J2" s="4" t="s">
        <v>1541</v>
      </c>
    </row>
    <row r="3" spans="1:10">
      <c r="A3" s="4">
        <v>2</v>
      </c>
      <c r="B3" s="4" t="s">
        <v>1056</v>
      </c>
      <c r="C3" s="4" t="s">
        <v>97</v>
      </c>
      <c r="D3" s="4" t="s">
        <v>1057</v>
      </c>
      <c r="E3" s="4" t="s">
        <v>1058</v>
      </c>
      <c r="F3" s="4" t="s">
        <v>1059</v>
      </c>
      <c r="G3" s="4" t="s">
        <v>1060</v>
      </c>
      <c r="H3" s="4" t="s">
        <v>1061</v>
      </c>
      <c r="J3" s="4" t="s">
        <v>1541</v>
      </c>
    </row>
    <row r="4" spans="1:10">
      <c r="A4" s="4">
        <v>3</v>
      </c>
      <c r="B4" s="4" t="s">
        <v>1056</v>
      </c>
      <c r="C4" s="4" t="s">
        <v>97</v>
      </c>
      <c r="E4" s="4" t="s">
        <v>1560</v>
      </c>
      <c r="F4" s="4" t="s">
        <v>1561</v>
      </c>
      <c r="G4" s="4" t="s">
        <v>1088</v>
      </c>
      <c r="J4" s="4" t="s">
        <v>1541</v>
      </c>
    </row>
    <row r="5" spans="1:10">
      <c r="A5" s="4">
        <v>4</v>
      </c>
      <c r="B5" s="4" t="s">
        <v>1056</v>
      </c>
      <c r="C5" s="4" t="s">
        <v>97</v>
      </c>
      <c r="D5" s="4" t="s">
        <v>1065</v>
      </c>
      <c r="E5" s="4" t="s">
        <v>1066</v>
      </c>
      <c r="F5" s="4" t="s">
        <v>1067</v>
      </c>
      <c r="G5" s="4" t="s">
        <v>1068</v>
      </c>
      <c r="J5" s="4" t="s">
        <v>1541</v>
      </c>
    </row>
    <row r="6" spans="1:10">
      <c r="A6" s="4">
        <v>5</v>
      </c>
      <c r="B6" s="4" t="s">
        <v>1056</v>
      </c>
      <c r="C6" s="4" t="s">
        <v>97</v>
      </c>
      <c r="D6" s="4" t="s">
        <v>1069</v>
      </c>
      <c r="E6" s="4" t="s">
        <v>1070</v>
      </c>
      <c r="F6" s="4" t="s">
        <v>1071</v>
      </c>
      <c r="G6" s="4" t="s">
        <v>1072</v>
      </c>
      <c r="J6" s="4" t="s">
        <v>1541</v>
      </c>
    </row>
    <row r="7" spans="1:10">
      <c r="A7" s="4">
        <v>6</v>
      </c>
      <c r="B7" s="4" t="s">
        <v>1056</v>
      </c>
      <c r="C7" s="4" t="s">
        <v>97</v>
      </c>
      <c r="D7" s="4" t="s">
        <v>1073</v>
      </c>
      <c r="E7" s="4" t="s">
        <v>1074</v>
      </c>
      <c r="F7" s="4" t="s">
        <v>1075</v>
      </c>
      <c r="G7" s="4" t="s">
        <v>1076</v>
      </c>
      <c r="J7" s="4" t="s">
        <v>1541</v>
      </c>
    </row>
    <row r="8" spans="1:10">
      <c r="A8" s="4">
        <v>7</v>
      </c>
      <c r="B8" s="4" t="s">
        <v>1056</v>
      </c>
      <c r="C8" s="4" t="s">
        <v>97</v>
      </c>
      <c r="D8" s="4" t="s">
        <v>1077</v>
      </c>
      <c r="E8" s="4" t="s">
        <v>1078</v>
      </c>
      <c r="F8" s="4" t="s">
        <v>1079</v>
      </c>
      <c r="G8" s="4" t="s">
        <v>1080</v>
      </c>
      <c r="J8" s="4" t="s">
        <v>1541</v>
      </c>
    </row>
    <row r="9" spans="1:10">
      <c r="A9" s="4">
        <v>8</v>
      </c>
      <c r="B9" s="4" t="s">
        <v>1056</v>
      </c>
      <c r="C9" s="4" t="s">
        <v>97</v>
      </c>
      <c r="D9" s="4" t="s">
        <v>1081</v>
      </c>
      <c r="E9" s="4" t="s">
        <v>1082</v>
      </c>
      <c r="F9" s="4" t="s">
        <v>1083</v>
      </c>
      <c r="G9" s="4" t="s">
        <v>1084</v>
      </c>
      <c r="J9" s="4" t="s">
        <v>1541</v>
      </c>
    </row>
    <row r="10" spans="1:10">
      <c r="A10" s="4">
        <v>9</v>
      </c>
      <c r="B10" s="4" t="s">
        <v>1056</v>
      </c>
      <c r="C10" s="4" t="s">
        <v>97</v>
      </c>
      <c r="D10" s="4" t="s">
        <v>1085</v>
      </c>
      <c r="E10" s="4" t="s">
        <v>1086</v>
      </c>
      <c r="F10" s="4" t="s">
        <v>1087</v>
      </c>
      <c r="G10" s="4" t="s">
        <v>1088</v>
      </c>
      <c r="H10" s="4" t="s">
        <v>1089</v>
      </c>
      <c r="J10" s="4" t="s">
        <v>1541</v>
      </c>
    </row>
    <row r="11" spans="1:10">
      <c r="A11" s="4">
        <v>10</v>
      </c>
      <c r="B11" s="4" t="s">
        <v>1056</v>
      </c>
      <c r="C11" s="4" t="s">
        <v>97</v>
      </c>
      <c r="D11" s="4" t="s">
        <v>1090</v>
      </c>
      <c r="E11" s="4" t="s">
        <v>1091</v>
      </c>
      <c r="F11" s="4" t="s">
        <v>1092</v>
      </c>
      <c r="G11" s="4" t="s">
        <v>1093</v>
      </c>
      <c r="J11" s="4" t="s">
        <v>1541</v>
      </c>
    </row>
    <row r="12" spans="1:10">
      <c r="A12" s="4">
        <v>11</v>
      </c>
      <c r="B12" s="4" t="s">
        <v>1056</v>
      </c>
      <c r="C12" s="4" t="s">
        <v>97</v>
      </c>
      <c r="D12" s="4" t="s">
        <v>1094</v>
      </c>
      <c r="E12" s="4" t="s">
        <v>1095</v>
      </c>
      <c r="F12" s="4" t="s">
        <v>1096</v>
      </c>
      <c r="G12" s="4" t="s">
        <v>1088</v>
      </c>
      <c r="J12" s="4" t="s">
        <v>1541</v>
      </c>
    </row>
    <row r="13" spans="1:10">
      <c r="A13" s="4">
        <v>12</v>
      </c>
      <c r="B13" s="4" t="s">
        <v>1056</v>
      </c>
      <c r="C13" s="4" t="s">
        <v>97</v>
      </c>
      <c r="D13" s="4" t="s">
        <v>1097</v>
      </c>
      <c r="E13" s="4" t="s">
        <v>1098</v>
      </c>
      <c r="F13" s="4" t="s">
        <v>1099</v>
      </c>
      <c r="G13" s="4" t="s">
        <v>1100</v>
      </c>
      <c r="J13" s="4" t="s">
        <v>1541</v>
      </c>
    </row>
    <row r="14" spans="1:10">
      <c r="A14" s="4">
        <v>13</v>
      </c>
      <c r="B14" s="4" t="s">
        <v>1056</v>
      </c>
      <c r="C14" s="4" t="s">
        <v>97</v>
      </c>
      <c r="D14" s="4" t="s">
        <v>1101</v>
      </c>
      <c r="E14" s="4" t="s">
        <v>1102</v>
      </c>
      <c r="F14" s="4" t="s">
        <v>1103</v>
      </c>
      <c r="G14" s="4" t="s">
        <v>1104</v>
      </c>
      <c r="J14" s="4" t="s">
        <v>1541</v>
      </c>
    </row>
    <row r="15" spans="1:10">
      <c r="A15" s="4">
        <v>14</v>
      </c>
      <c r="B15" s="4" t="s">
        <v>1056</v>
      </c>
      <c r="C15" s="4" t="s">
        <v>97</v>
      </c>
      <c r="D15" s="4" t="s">
        <v>1105</v>
      </c>
      <c r="E15" s="4" t="s">
        <v>1106</v>
      </c>
      <c r="F15" s="4" t="s">
        <v>1107</v>
      </c>
      <c r="G15" s="4" t="s">
        <v>1104</v>
      </c>
      <c r="J15" s="4" t="s">
        <v>1541</v>
      </c>
    </row>
    <row r="16" spans="1:10">
      <c r="A16" s="4">
        <v>15</v>
      </c>
      <c r="B16" s="4" t="s">
        <v>1056</v>
      </c>
      <c r="C16" s="4" t="s">
        <v>97</v>
      </c>
      <c r="D16" s="4" t="s">
        <v>1108</v>
      </c>
      <c r="E16" s="4" t="s">
        <v>1109</v>
      </c>
      <c r="F16" s="4" t="s">
        <v>1110</v>
      </c>
      <c r="G16" s="4" t="s">
        <v>1111</v>
      </c>
      <c r="H16" s="4" t="s">
        <v>1112</v>
      </c>
      <c r="J16" s="4" t="s">
        <v>1541</v>
      </c>
    </row>
    <row r="17" spans="1:10">
      <c r="A17" s="4">
        <v>16</v>
      </c>
      <c r="B17" s="4" t="s">
        <v>1056</v>
      </c>
      <c r="C17" s="4" t="s">
        <v>97</v>
      </c>
      <c r="D17" s="4" t="s">
        <v>1113</v>
      </c>
      <c r="E17" s="4" t="s">
        <v>1114</v>
      </c>
      <c r="F17" s="4" t="s">
        <v>1115</v>
      </c>
      <c r="G17" s="4" t="s">
        <v>1100</v>
      </c>
      <c r="J17" s="4" t="s">
        <v>1541</v>
      </c>
    </row>
    <row r="18" spans="1:10">
      <c r="A18" s="4">
        <v>17</v>
      </c>
      <c r="B18" s="4" t="s">
        <v>1056</v>
      </c>
      <c r="C18" s="4" t="s">
        <v>97</v>
      </c>
      <c r="D18" s="4" t="s">
        <v>1116</v>
      </c>
      <c r="E18" s="4" t="s">
        <v>1117</v>
      </c>
      <c r="F18" s="4" t="s">
        <v>1118</v>
      </c>
      <c r="G18" s="4" t="s">
        <v>1119</v>
      </c>
      <c r="I18" s="4" t="s">
        <v>1562</v>
      </c>
      <c r="J18" s="4" t="s">
        <v>1541</v>
      </c>
    </row>
    <row r="19" spans="1:10">
      <c r="A19" s="4">
        <v>18</v>
      </c>
      <c r="B19" s="4" t="s">
        <v>1056</v>
      </c>
      <c r="C19" s="4" t="s">
        <v>97</v>
      </c>
      <c r="D19" s="4" t="s">
        <v>1120</v>
      </c>
      <c r="E19" s="4" t="s">
        <v>1121</v>
      </c>
      <c r="F19" s="4" t="s">
        <v>1122</v>
      </c>
      <c r="G19" s="4" t="s">
        <v>1119</v>
      </c>
      <c r="H19" s="4" t="s">
        <v>1123</v>
      </c>
      <c r="J19" s="4" t="s">
        <v>1541</v>
      </c>
    </row>
    <row r="20" spans="1:10">
      <c r="A20" s="4">
        <v>19</v>
      </c>
      <c r="B20" s="4" t="s">
        <v>1056</v>
      </c>
      <c r="C20" s="4" t="s">
        <v>97</v>
      </c>
      <c r="D20" s="4" t="s">
        <v>1124</v>
      </c>
      <c r="E20" s="4" t="s">
        <v>1125</v>
      </c>
      <c r="F20" s="4" t="s">
        <v>1126</v>
      </c>
      <c r="G20" s="4" t="s">
        <v>1119</v>
      </c>
      <c r="I20" s="4" t="s">
        <v>1563</v>
      </c>
      <c r="J20" s="4" t="s">
        <v>1541</v>
      </c>
    </row>
    <row r="21" spans="1:10">
      <c r="A21" s="4">
        <v>20</v>
      </c>
      <c r="B21" s="4" t="s">
        <v>1056</v>
      </c>
      <c r="C21" s="4" t="s">
        <v>97</v>
      </c>
      <c r="D21" s="4" t="s">
        <v>1127</v>
      </c>
      <c r="E21" s="4" t="s">
        <v>1128</v>
      </c>
      <c r="F21" s="4" t="s">
        <v>1129</v>
      </c>
      <c r="G21" s="4" t="s">
        <v>1130</v>
      </c>
      <c r="H21" s="4" t="s">
        <v>1131</v>
      </c>
      <c r="J21" s="4" t="s">
        <v>1541</v>
      </c>
    </row>
    <row r="22" spans="1:10">
      <c r="A22" s="4">
        <v>21</v>
      </c>
      <c r="B22" s="4" t="s">
        <v>1056</v>
      </c>
      <c r="C22" s="4" t="s">
        <v>97</v>
      </c>
      <c r="D22" s="4" t="s">
        <v>1132</v>
      </c>
      <c r="E22" s="4" t="s">
        <v>1133</v>
      </c>
      <c r="F22" s="4" t="s">
        <v>1134</v>
      </c>
      <c r="G22" s="4" t="s">
        <v>1135</v>
      </c>
      <c r="J22" s="4" t="s">
        <v>1541</v>
      </c>
    </row>
    <row r="23" spans="1:10">
      <c r="A23" s="4">
        <v>22</v>
      </c>
      <c r="B23" s="4" t="s">
        <v>1056</v>
      </c>
      <c r="C23" s="4" t="s">
        <v>97</v>
      </c>
      <c r="D23" s="4" t="s">
        <v>1136</v>
      </c>
      <c r="E23" s="4" t="s">
        <v>1137</v>
      </c>
      <c r="F23" s="4" t="s">
        <v>1138</v>
      </c>
      <c r="G23" s="4" t="s">
        <v>1139</v>
      </c>
      <c r="J23" s="4" t="s">
        <v>1541</v>
      </c>
    </row>
    <row r="24" spans="1:10">
      <c r="A24" s="4">
        <v>23</v>
      </c>
      <c r="B24" s="4" t="s">
        <v>1056</v>
      </c>
      <c r="C24" s="4" t="s">
        <v>97</v>
      </c>
      <c r="D24" s="4" t="s">
        <v>1140</v>
      </c>
      <c r="E24" s="4" t="s">
        <v>1141</v>
      </c>
      <c r="F24" s="4" t="s">
        <v>1138</v>
      </c>
      <c r="G24" s="4" t="s">
        <v>1142</v>
      </c>
      <c r="J24" s="4" t="s">
        <v>1541</v>
      </c>
    </row>
    <row r="25" spans="1:10">
      <c r="A25" s="4">
        <v>24</v>
      </c>
      <c r="B25" s="4" t="s">
        <v>1056</v>
      </c>
      <c r="C25" s="4" t="s">
        <v>97</v>
      </c>
      <c r="D25" s="4" t="s">
        <v>1143</v>
      </c>
      <c r="E25" s="4" t="s">
        <v>1144</v>
      </c>
      <c r="F25" s="4" t="s">
        <v>1145</v>
      </c>
      <c r="G25" s="4" t="s">
        <v>1068</v>
      </c>
      <c r="J25" s="4" t="s">
        <v>1541</v>
      </c>
    </row>
    <row r="26" spans="1:10">
      <c r="A26" s="4">
        <v>25</v>
      </c>
      <c r="B26" s="4" t="s">
        <v>1056</v>
      </c>
      <c r="C26" s="4" t="s">
        <v>97</v>
      </c>
      <c r="D26" s="4" t="s">
        <v>1180</v>
      </c>
      <c r="E26" s="4" t="s">
        <v>1564</v>
      </c>
      <c r="F26" s="4" t="s">
        <v>1181</v>
      </c>
      <c r="G26" s="4" t="s">
        <v>1060</v>
      </c>
      <c r="H26" s="4" t="s">
        <v>1182</v>
      </c>
      <c r="J26" s="4" t="s">
        <v>1541</v>
      </c>
    </row>
    <row r="27" spans="1:10">
      <c r="A27" s="4">
        <v>26</v>
      </c>
      <c r="B27" s="4" t="s">
        <v>1056</v>
      </c>
      <c r="C27" s="4" t="s">
        <v>97</v>
      </c>
      <c r="D27" s="4" t="s">
        <v>1146</v>
      </c>
      <c r="E27" s="4" t="s">
        <v>1147</v>
      </c>
      <c r="F27" s="4" t="s">
        <v>1148</v>
      </c>
      <c r="G27" s="4" t="s">
        <v>1104</v>
      </c>
      <c r="H27" s="4" t="s">
        <v>1131</v>
      </c>
      <c r="I27" s="4" t="s">
        <v>1562</v>
      </c>
      <c r="J27" s="4" t="s">
        <v>1541</v>
      </c>
    </row>
    <row r="28" spans="1:10">
      <c r="A28" s="4">
        <v>27</v>
      </c>
      <c r="B28" s="4" t="s">
        <v>1056</v>
      </c>
      <c r="C28" s="4" t="s">
        <v>97</v>
      </c>
      <c r="D28" s="4" t="s">
        <v>1149</v>
      </c>
      <c r="E28" s="4" t="s">
        <v>1150</v>
      </c>
      <c r="F28" s="4" t="s">
        <v>1151</v>
      </c>
      <c r="G28" s="4" t="s">
        <v>1152</v>
      </c>
      <c r="J28" s="4" t="s">
        <v>1541</v>
      </c>
    </row>
    <row r="29" spans="1:10">
      <c r="A29" s="4">
        <v>28</v>
      </c>
      <c r="B29" s="4" t="s">
        <v>1056</v>
      </c>
      <c r="C29" s="4" t="s">
        <v>97</v>
      </c>
      <c r="D29" s="4" t="s">
        <v>1153</v>
      </c>
      <c r="E29" s="4" t="s">
        <v>1154</v>
      </c>
      <c r="F29" s="4" t="s">
        <v>1155</v>
      </c>
      <c r="G29" s="4" t="s">
        <v>1156</v>
      </c>
      <c r="J29" s="4" t="s">
        <v>1541</v>
      </c>
    </row>
    <row r="30" spans="1:10">
      <c r="A30" s="4">
        <v>29</v>
      </c>
      <c r="B30" s="4" t="s">
        <v>1056</v>
      </c>
      <c r="C30" s="4" t="s">
        <v>97</v>
      </c>
      <c r="D30" s="4" t="s">
        <v>1157</v>
      </c>
      <c r="E30" s="4" t="s">
        <v>1158</v>
      </c>
      <c r="F30" s="4" t="s">
        <v>1159</v>
      </c>
      <c r="G30" s="4" t="s">
        <v>1104</v>
      </c>
      <c r="J30" s="4" t="s">
        <v>1541</v>
      </c>
    </row>
    <row r="31" spans="1:10">
      <c r="A31" s="4">
        <v>30</v>
      </c>
      <c r="B31" s="4" t="s">
        <v>1056</v>
      </c>
      <c r="C31" s="4" t="s">
        <v>97</v>
      </c>
      <c r="D31" s="4" t="s">
        <v>1162</v>
      </c>
      <c r="E31" s="4" t="s">
        <v>1163</v>
      </c>
      <c r="F31" s="4" t="s">
        <v>1164</v>
      </c>
      <c r="G31" s="4" t="s">
        <v>1152</v>
      </c>
      <c r="I31" s="4" t="s">
        <v>1562</v>
      </c>
      <c r="J31" s="4" t="s">
        <v>1541</v>
      </c>
    </row>
    <row r="32" spans="1:10">
      <c r="A32" s="4">
        <v>31</v>
      </c>
      <c r="B32" s="4" t="s">
        <v>1056</v>
      </c>
      <c r="C32" s="4" t="s">
        <v>97</v>
      </c>
      <c r="D32" s="4" t="s">
        <v>1165</v>
      </c>
      <c r="E32" s="4" t="s">
        <v>1166</v>
      </c>
      <c r="F32" s="4" t="s">
        <v>1167</v>
      </c>
      <c r="G32" s="4" t="s">
        <v>1104</v>
      </c>
      <c r="J32" s="4" t="s">
        <v>1541</v>
      </c>
    </row>
    <row r="33" spans="1:10">
      <c r="A33" s="4">
        <v>32</v>
      </c>
      <c r="B33" s="4" t="s">
        <v>1056</v>
      </c>
      <c r="C33" s="4" t="s">
        <v>97</v>
      </c>
      <c r="D33" s="4" t="s">
        <v>1168</v>
      </c>
      <c r="E33" s="4" t="s">
        <v>1169</v>
      </c>
      <c r="F33" s="4" t="s">
        <v>1170</v>
      </c>
      <c r="G33" s="4" t="s">
        <v>1171</v>
      </c>
      <c r="J33" s="4" t="s">
        <v>1541</v>
      </c>
    </row>
    <row r="34" spans="1:10">
      <c r="A34" s="4">
        <v>33</v>
      </c>
      <c r="B34" s="4" t="s">
        <v>1056</v>
      </c>
      <c r="C34" s="4" t="s">
        <v>97</v>
      </c>
      <c r="D34" s="4" t="s">
        <v>1172</v>
      </c>
      <c r="E34" s="4" t="s">
        <v>1173</v>
      </c>
      <c r="F34" s="4" t="s">
        <v>1174</v>
      </c>
      <c r="G34" s="4" t="s">
        <v>1171</v>
      </c>
      <c r="H34" s="4" t="s">
        <v>1175</v>
      </c>
      <c r="J34" s="4" t="s">
        <v>1541</v>
      </c>
    </row>
    <row r="35" spans="1:10">
      <c r="A35" s="4">
        <v>34</v>
      </c>
      <c r="B35" s="4" t="s">
        <v>1056</v>
      </c>
      <c r="C35" s="4" t="s">
        <v>97</v>
      </c>
      <c r="D35" s="4" t="s">
        <v>1176</v>
      </c>
      <c r="E35" s="4" t="s">
        <v>1177</v>
      </c>
      <c r="F35" s="4" t="s">
        <v>1178</v>
      </c>
      <c r="G35" s="4" t="s">
        <v>1060</v>
      </c>
      <c r="H35" s="4" t="s">
        <v>1179</v>
      </c>
      <c r="J35" s="4" t="s">
        <v>1541</v>
      </c>
    </row>
    <row r="36" spans="1:10">
      <c r="A36" s="4">
        <v>35</v>
      </c>
      <c r="B36" s="4" t="s">
        <v>1056</v>
      </c>
      <c r="C36" s="4" t="s">
        <v>97</v>
      </c>
      <c r="D36" s="4" t="s">
        <v>1183</v>
      </c>
      <c r="E36" s="4" t="s">
        <v>1184</v>
      </c>
      <c r="F36" s="4" t="s">
        <v>1185</v>
      </c>
      <c r="G36" s="4" t="s">
        <v>1156</v>
      </c>
      <c r="J36" s="4" t="s">
        <v>1541</v>
      </c>
    </row>
    <row r="37" spans="1:10">
      <c r="A37" s="4">
        <v>36</v>
      </c>
      <c r="B37" s="4" t="s">
        <v>1056</v>
      </c>
      <c r="C37" s="4" t="s">
        <v>97</v>
      </c>
      <c r="D37" s="4" t="s">
        <v>1186</v>
      </c>
      <c r="E37" s="4" t="s">
        <v>1187</v>
      </c>
      <c r="F37" s="4" t="s">
        <v>1188</v>
      </c>
      <c r="G37" s="4" t="s">
        <v>1152</v>
      </c>
      <c r="H37" s="4" t="s">
        <v>1189</v>
      </c>
      <c r="J37" s="4" t="s">
        <v>1541</v>
      </c>
    </row>
    <row r="38" spans="1:10">
      <c r="A38" s="4">
        <v>37</v>
      </c>
      <c r="B38" s="4" t="s">
        <v>1056</v>
      </c>
      <c r="C38" s="4" t="s">
        <v>97</v>
      </c>
      <c r="D38" s="4" t="s">
        <v>1190</v>
      </c>
      <c r="E38" s="4" t="s">
        <v>1191</v>
      </c>
      <c r="F38" s="4" t="s">
        <v>1192</v>
      </c>
      <c r="G38" s="4" t="s">
        <v>1152</v>
      </c>
      <c r="I38" s="4" t="s">
        <v>1565</v>
      </c>
      <c r="J38" s="4" t="s">
        <v>1541</v>
      </c>
    </row>
    <row r="39" spans="1:10">
      <c r="A39" s="4">
        <v>38</v>
      </c>
      <c r="B39" s="4" t="s">
        <v>1056</v>
      </c>
      <c r="C39" s="4" t="s">
        <v>97</v>
      </c>
      <c r="D39" s="4" t="s">
        <v>1193</v>
      </c>
      <c r="E39" s="4" t="s">
        <v>1194</v>
      </c>
      <c r="F39" s="4" t="s">
        <v>1195</v>
      </c>
      <c r="G39" s="4" t="s">
        <v>1152</v>
      </c>
      <c r="I39" s="4" t="s">
        <v>1566</v>
      </c>
      <c r="J39" s="4" t="s">
        <v>1541</v>
      </c>
    </row>
    <row r="40" spans="1:10">
      <c r="A40" s="4">
        <v>39</v>
      </c>
      <c r="B40" s="4" t="s">
        <v>1056</v>
      </c>
      <c r="C40" s="4" t="s">
        <v>97</v>
      </c>
      <c r="D40" s="4" t="s">
        <v>1196</v>
      </c>
      <c r="E40" s="4" t="s">
        <v>1197</v>
      </c>
      <c r="F40" s="4" t="s">
        <v>1198</v>
      </c>
      <c r="G40" s="4" t="s">
        <v>1152</v>
      </c>
      <c r="H40" s="4" t="s">
        <v>1199</v>
      </c>
      <c r="J40" s="4" t="s">
        <v>1541</v>
      </c>
    </row>
    <row r="41" spans="1:10">
      <c r="A41" s="4">
        <v>40</v>
      </c>
      <c r="B41" s="4" t="s">
        <v>1056</v>
      </c>
      <c r="C41" s="4" t="s">
        <v>97</v>
      </c>
      <c r="D41" s="4" t="s">
        <v>1200</v>
      </c>
      <c r="E41" s="4" t="s">
        <v>1201</v>
      </c>
      <c r="F41" s="4" t="s">
        <v>1202</v>
      </c>
      <c r="G41" s="4" t="s">
        <v>1152</v>
      </c>
      <c r="J41" s="4" t="s">
        <v>1541</v>
      </c>
    </row>
    <row r="42" spans="1:10">
      <c r="A42" s="4">
        <v>41</v>
      </c>
      <c r="B42" s="4" t="s">
        <v>1056</v>
      </c>
      <c r="C42" s="4" t="s">
        <v>97</v>
      </c>
      <c r="D42" s="4" t="s">
        <v>1203</v>
      </c>
      <c r="E42" s="4" t="s">
        <v>1201</v>
      </c>
      <c r="F42" s="4" t="s">
        <v>1204</v>
      </c>
      <c r="G42" s="4" t="s">
        <v>1104</v>
      </c>
      <c r="J42" s="4" t="s">
        <v>1541</v>
      </c>
    </row>
    <row r="43" spans="1:10">
      <c r="A43" s="4">
        <v>42</v>
      </c>
      <c r="B43" s="4" t="s">
        <v>1056</v>
      </c>
      <c r="C43" s="4" t="s">
        <v>97</v>
      </c>
      <c r="D43" s="4" t="s">
        <v>1205</v>
      </c>
      <c r="E43" s="4" t="s">
        <v>1206</v>
      </c>
      <c r="F43" s="4" t="s">
        <v>1207</v>
      </c>
      <c r="G43" s="4" t="s">
        <v>1208</v>
      </c>
      <c r="J43" s="4" t="s">
        <v>1541</v>
      </c>
    </row>
    <row r="44" spans="1:10">
      <c r="A44" s="4">
        <v>43</v>
      </c>
      <c r="B44" s="4" t="s">
        <v>1056</v>
      </c>
      <c r="C44" s="4" t="s">
        <v>97</v>
      </c>
      <c r="D44" s="4" t="s">
        <v>1209</v>
      </c>
      <c r="E44" s="4" t="s">
        <v>1210</v>
      </c>
      <c r="F44" s="4" t="s">
        <v>1211</v>
      </c>
      <c r="G44" s="4" t="s">
        <v>1171</v>
      </c>
      <c r="H44" s="4" t="s">
        <v>1212</v>
      </c>
      <c r="J44" s="4" t="s">
        <v>1541</v>
      </c>
    </row>
    <row r="45" spans="1:10">
      <c r="A45" s="4">
        <v>44</v>
      </c>
      <c r="B45" s="4" t="s">
        <v>1056</v>
      </c>
      <c r="C45" s="4" t="s">
        <v>97</v>
      </c>
      <c r="D45" s="4" t="s">
        <v>1213</v>
      </c>
      <c r="E45" s="4" t="s">
        <v>1214</v>
      </c>
      <c r="F45" s="4" t="s">
        <v>1215</v>
      </c>
      <c r="G45" s="4" t="s">
        <v>1208</v>
      </c>
      <c r="J45" s="4" t="s">
        <v>1541</v>
      </c>
    </row>
    <row r="46" spans="1:10">
      <c r="A46" s="4">
        <v>45</v>
      </c>
      <c r="B46" s="4" t="s">
        <v>1056</v>
      </c>
      <c r="C46" s="4" t="s">
        <v>97</v>
      </c>
      <c r="D46" s="4" t="s">
        <v>1216</v>
      </c>
      <c r="E46" s="4" t="s">
        <v>1217</v>
      </c>
      <c r="F46" s="4" t="s">
        <v>1218</v>
      </c>
      <c r="G46" s="4" t="s">
        <v>1152</v>
      </c>
      <c r="J46" s="4" t="s">
        <v>1541</v>
      </c>
    </row>
    <row r="47" spans="1:10">
      <c r="A47" s="4">
        <v>46</v>
      </c>
      <c r="B47" s="4" t="s">
        <v>1056</v>
      </c>
      <c r="C47" s="4" t="s">
        <v>97</v>
      </c>
      <c r="D47" s="4" t="s">
        <v>1219</v>
      </c>
      <c r="E47" s="4" t="s">
        <v>1220</v>
      </c>
      <c r="F47" s="4" t="s">
        <v>1221</v>
      </c>
      <c r="G47" s="4" t="s">
        <v>1152</v>
      </c>
      <c r="I47" s="4" t="s">
        <v>1567</v>
      </c>
      <c r="J47" s="4" t="s">
        <v>1541</v>
      </c>
    </row>
    <row r="48" spans="1:10">
      <c r="A48" s="4">
        <v>47</v>
      </c>
      <c r="B48" s="4" t="s">
        <v>1056</v>
      </c>
      <c r="C48" s="4" t="s">
        <v>97</v>
      </c>
      <c r="D48" s="4" t="s">
        <v>1222</v>
      </c>
      <c r="E48" s="4" t="s">
        <v>1223</v>
      </c>
      <c r="F48" s="4" t="s">
        <v>1224</v>
      </c>
      <c r="G48" s="4" t="s">
        <v>1225</v>
      </c>
      <c r="J48" s="4" t="s">
        <v>1541</v>
      </c>
    </row>
    <row r="49" spans="1:10">
      <c r="A49" s="4">
        <v>48</v>
      </c>
      <c r="B49" s="4" t="s">
        <v>1056</v>
      </c>
      <c r="C49" s="4" t="s">
        <v>97</v>
      </c>
      <c r="D49" s="4" t="s">
        <v>1226</v>
      </c>
      <c r="E49" s="4" t="s">
        <v>1227</v>
      </c>
      <c r="F49" s="4" t="s">
        <v>1228</v>
      </c>
      <c r="G49" s="4" t="s">
        <v>1111</v>
      </c>
      <c r="J49" s="4" t="s">
        <v>1541</v>
      </c>
    </row>
    <row r="50" spans="1:10">
      <c r="A50" s="4">
        <v>49</v>
      </c>
      <c r="B50" s="4" t="s">
        <v>1056</v>
      </c>
      <c r="C50" s="4" t="s">
        <v>97</v>
      </c>
      <c r="D50" s="4" t="s">
        <v>1229</v>
      </c>
      <c r="E50" s="4" t="s">
        <v>1230</v>
      </c>
      <c r="F50" s="4" t="s">
        <v>1231</v>
      </c>
      <c r="G50" s="4" t="s">
        <v>1111</v>
      </c>
      <c r="J50" s="4" t="s">
        <v>1541</v>
      </c>
    </row>
    <row r="51" spans="1:10">
      <c r="A51" s="4">
        <v>50</v>
      </c>
      <c r="B51" s="4" t="s">
        <v>1056</v>
      </c>
      <c r="C51" s="4" t="s">
        <v>97</v>
      </c>
      <c r="D51" s="4" t="s">
        <v>1232</v>
      </c>
      <c r="E51" s="4" t="s">
        <v>1233</v>
      </c>
      <c r="F51" s="4" t="s">
        <v>1234</v>
      </c>
      <c r="G51" s="4" t="s">
        <v>1152</v>
      </c>
      <c r="J51" s="4" t="s">
        <v>1541</v>
      </c>
    </row>
    <row r="52" spans="1:10">
      <c r="A52" s="4">
        <v>51</v>
      </c>
      <c r="B52" s="4" t="s">
        <v>1056</v>
      </c>
      <c r="C52" s="4" t="s">
        <v>97</v>
      </c>
      <c r="D52" s="4" t="s">
        <v>1235</v>
      </c>
      <c r="E52" s="4" t="s">
        <v>1236</v>
      </c>
      <c r="F52" s="4" t="s">
        <v>1237</v>
      </c>
      <c r="G52" s="4" t="s">
        <v>1152</v>
      </c>
      <c r="I52" s="4" t="s">
        <v>1568</v>
      </c>
      <c r="J52" s="4" t="s">
        <v>1541</v>
      </c>
    </row>
    <row r="53" spans="1:10">
      <c r="A53" s="4">
        <v>52</v>
      </c>
      <c r="B53" s="4" t="s">
        <v>1056</v>
      </c>
      <c r="C53" s="4" t="s">
        <v>97</v>
      </c>
      <c r="D53" s="4" t="s">
        <v>1238</v>
      </c>
      <c r="E53" s="4" t="s">
        <v>1239</v>
      </c>
      <c r="F53" s="4" t="s">
        <v>1240</v>
      </c>
      <c r="G53" s="4" t="s">
        <v>1111</v>
      </c>
      <c r="J53" s="4" t="s">
        <v>1541</v>
      </c>
    </row>
    <row r="54" spans="1:10">
      <c r="A54" s="4">
        <v>53</v>
      </c>
      <c r="B54" s="4" t="s">
        <v>1056</v>
      </c>
      <c r="C54" s="4" t="s">
        <v>97</v>
      </c>
      <c r="D54" s="4" t="s">
        <v>1241</v>
      </c>
      <c r="E54" s="4" t="s">
        <v>1242</v>
      </c>
      <c r="F54" s="4" t="s">
        <v>1243</v>
      </c>
      <c r="G54" s="4" t="s">
        <v>1111</v>
      </c>
      <c r="J54" s="4" t="s">
        <v>1541</v>
      </c>
    </row>
    <row r="55" spans="1:10">
      <c r="A55" s="4">
        <v>54</v>
      </c>
      <c r="B55" s="4" t="s">
        <v>1056</v>
      </c>
      <c r="C55" s="4" t="s">
        <v>97</v>
      </c>
      <c r="D55" s="4" t="s">
        <v>1244</v>
      </c>
      <c r="E55" s="4" t="s">
        <v>1242</v>
      </c>
      <c r="F55" s="4" t="s">
        <v>1245</v>
      </c>
      <c r="G55" s="4" t="s">
        <v>1152</v>
      </c>
      <c r="J55" s="4" t="s">
        <v>1541</v>
      </c>
    </row>
    <row r="56" spans="1:10">
      <c r="A56" s="4">
        <v>55</v>
      </c>
      <c r="B56" s="4" t="s">
        <v>1056</v>
      </c>
      <c r="C56" s="4" t="s">
        <v>97</v>
      </c>
      <c r="D56" s="4" t="s">
        <v>1246</v>
      </c>
      <c r="E56" s="4" t="s">
        <v>1242</v>
      </c>
      <c r="F56" s="4" t="s">
        <v>1247</v>
      </c>
      <c r="G56" s="4" t="s">
        <v>1156</v>
      </c>
      <c r="J56" s="4" t="s">
        <v>1541</v>
      </c>
    </row>
    <row r="57" spans="1:10">
      <c r="A57" s="4">
        <v>56</v>
      </c>
      <c r="B57" s="4" t="s">
        <v>1056</v>
      </c>
      <c r="C57" s="4" t="s">
        <v>97</v>
      </c>
      <c r="D57" s="4" t="s">
        <v>1248</v>
      </c>
      <c r="E57" s="4" t="s">
        <v>1249</v>
      </c>
      <c r="F57" s="4" t="s">
        <v>1250</v>
      </c>
      <c r="G57" s="4" t="s">
        <v>1104</v>
      </c>
      <c r="J57" s="4" t="s">
        <v>1541</v>
      </c>
    </row>
    <row r="58" spans="1:10">
      <c r="A58" s="4">
        <v>57</v>
      </c>
      <c r="B58" s="4" t="s">
        <v>1056</v>
      </c>
      <c r="C58" s="4" t="s">
        <v>97</v>
      </c>
      <c r="D58" s="4" t="s">
        <v>1251</v>
      </c>
      <c r="E58" s="4" t="s">
        <v>1252</v>
      </c>
      <c r="F58" s="4" t="s">
        <v>1253</v>
      </c>
      <c r="G58" s="4" t="s">
        <v>1156</v>
      </c>
      <c r="J58" s="4" t="s">
        <v>1541</v>
      </c>
    </row>
    <row r="59" spans="1:10">
      <c r="A59" s="4">
        <v>58</v>
      </c>
      <c r="B59" s="4" t="s">
        <v>1056</v>
      </c>
      <c r="C59" s="4" t="s">
        <v>97</v>
      </c>
      <c r="D59" s="4" t="s">
        <v>1254</v>
      </c>
      <c r="E59" s="4" t="s">
        <v>1255</v>
      </c>
      <c r="F59" s="4" t="s">
        <v>1256</v>
      </c>
      <c r="G59" s="4" t="s">
        <v>1111</v>
      </c>
      <c r="J59" s="4" t="s">
        <v>1541</v>
      </c>
    </row>
    <row r="60" spans="1:10">
      <c r="A60" s="4">
        <v>59</v>
      </c>
      <c r="B60" s="4" t="s">
        <v>1056</v>
      </c>
      <c r="C60" s="4" t="s">
        <v>97</v>
      </c>
      <c r="D60" s="4" t="s">
        <v>1258</v>
      </c>
      <c r="E60" s="4" t="s">
        <v>1259</v>
      </c>
      <c r="F60" s="4" t="s">
        <v>1260</v>
      </c>
      <c r="G60" s="4" t="s">
        <v>1152</v>
      </c>
      <c r="J60" s="4" t="s">
        <v>1541</v>
      </c>
    </row>
    <row r="61" spans="1:10">
      <c r="A61" s="4">
        <v>60</v>
      </c>
      <c r="B61" s="4" t="s">
        <v>1056</v>
      </c>
      <c r="C61" s="4" t="s">
        <v>97</v>
      </c>
      <c r="D61" s="4" t="s">
        <v>1261</v>
      </c>
      <c r="E61" s="4" t="s">
        <v>1262</v>
      </c>
      <c r="F61" s="4" t="s">
        <v>1263</v>
      </c>
      <c r="G61" s="4" t="s">
        <v>1152</v>
      </c>
      <c r="J61" s="4" t="s">
        <v>1541</v>
      </c>
    </row>
    <row r="62" spans="1:10">
      <c r="A62" s="4">
        <v>61</v>
      </c>
      <c r="B62" s="4" t="s">
        <v>1056</v>
      </c>
      <c r="C62" s="4" t="s">
        <v>97</v>
      </c>
      <c r="D62" s="4" t="s">
        <v>1264</v>
      </c>
      <c r="E62" s="4" t="s">
        <v>1265</v>
      </c>
      <c r="F62" s="4" t="s">
        <v>1266</v>
      </c>
      <c r="G62" s="4" t="s">
        <v>1171</v>
      </c>
      <c r="I62" s="4" t="s">
        <v>1569</v>
      </c>
      <c r="J62" s="4" t="s">
        <v>1541</v>
      </c>
    </row>
    <row r="63" spans="1:10">
      <c r="A63" s="4">
        <v>62</v>
      </c>
      <c r="B63" s="4" t="s">
        <v>1056</v>
      </c>
      <c r="C63" s="4" t="s">
        <v>97</v>
      </c>
      <c r="D63" s="4" t="s">
        <v>1267</v>
      </c>
      <c r="E63" s="4" t="s">
        <v>1268</v>
      </c>
      <c r="F63" s="4" t="s">
        <v>1269</v>
      </c>
      <c r="G63" s="4" t="s">
        <v>1208</v>
      </c>
      <c r="J63" s="4" t="s">
        <v>1541</v>
      </c>
    </row>
    <row r="64" spans="1:10">
      <c r="A64" s="4">
        <v>63</v>
      </c>
      <c r="B64" s="4" t="s">
        <v>1056</v>
      </c>
      <c r="C64" s="4" t="s">
        <v>97</v>
      </c>
      <c r="D64" s="4" t="s">
        <v>1270</v>
      </c>
      <c r="E64" s="4" t="s">
        <v>1271</v>
      </c>
      <c r="F64" s="4" t="s">
        <v>1272</v>
      </c>
      <c r="G64" s="4" t="s">
        <v>1152</v>
      </c>
      <c r="H64" s="4" t="s">
        <v>1273</v>
      </c>
      <c r="I64" s="4" t="s">
        <v>1562</v>
      </c>
      <c r="J64" s="4" t="s">
        <v>1541</v>
      </c>
    </row>
    <row r="65" spans="1:10">
      <c r="A65" s="4">
        <v>64</v>
      </c>
      <c r="B65" s="4" t="s">
        <v>1056</v>
      </c>
      <c r="C65" s="4" t="s">
        <v>97</v>
      </c>
      <c r="D65" s="4" t="s">
        <v>1274</v>
      </c>
      <c r="E65" s="4" t="s">
        <v>1275</v>
      </c>
      <c r="F65" s="4" t="s">
        <v>1276</v>
      </c>
      <c r="G65" s="4" t="s">
        <v>1156</v>
      </c>
      <c r="I65" s="4" t="s">
        <v>1562</v>
      </c>
      <c r="J65" s="4" t="s">
        <v>1541</v>
      </c>
    </row>
    <row r="66" spans="1:10">
      <c r="A66" s="4">
        <v>65</v>
      </c>
      <c r="B66" s="4" t="s">
        <v>1056</v>
      </c>
      <c r="C66" s="4" t="s">
        <v>97</v>
      </c>
      <c r="D66" s="4" t="s">
        <v>1277</v>
      </c>
      <c r="E66" s="4" t="s">
        <v>1278</v>
      </c>
      <c r="F66" s="4" t="s">
        <v>1279</v>
      </c>
      <c r="G66" s="4" t="s">
        <v>1104</v>
      </c>
      <c r="I66" s="4" t="s">
        <v>1562</v>
      </c>
      <c r="J66" s="4" t="s">
        <v>1541</v>
      </c>
    </row>
    <row r="67" spans="1:10">
      <c r="A67" s="4">
        <v>66</v>
      </c>
      <c r="B67" s="4" t="s">
        <v>1056</v>
      </c>
      <c r="C67" s="4" t="s">
        <v>97</v>
      </c>
      <c r="D67" s="4" t="s">
        <v>1280</v>
      </c>
      <c r="E67" s="4" t="s">
        <v>1281</v>
      </c>
      <c r="F67" s="4" t="s">
        <v>1282</v>
      </c>
      <c r="G67" s="4" t="s">
        <v>1111</v>
      </c>
      <c r="J67" s="4" t="s">
        <v>1541</v>
      </c>
    </row>
    <row r="68" spans="1:10">
      <c r="A68" s="4">
        <v>67</v>
      </c>
      <c r="B68" s="4" t="s">
        <v>1056</v>
      </c>
      <c r="C68" s="4" t="s">
        <v>97</v>
      </c>
      <c r="D68" s="4" t="s">
        <v>1160</v>
      </c>
      <c r="E68" s="4" t="s">
        <v>1570</v>
      </c>
      <c r="F68" s="4" t="s">
        <v>1161</v>
      </c>
      <c r="G68" s="4" t="s">
        <v>1068</v>
      </c>
      <c r="J68" s="4" t="s">
        <v>1541</v>
      </c>
    </row>
    <row r="69" spans="1:10">
      <c r="A69" s="4">
        <v>68</v>
      </c>
      <c r="B69" s="4" t="s">
        <v>1056</v>
      </c>
      <c r="C69" s="4" t="s">
        <v>97</v>
      </c>
      <c r="D69" s="4" t="s">
        <v>1283</v>
      </c>
      <c r="E69" s="4" t="s">
        <v>1284</v>
      </c>
      <c r="F69" s="4" t="s">
        <v>1285</v>
      </c>
      <c r="G69" s="4" t="s">
        <v>1060</v>
      </c>
      <c r="J69" s="4" t="s">
        <v>1541</v>
      </c>
    </row>
    <row r="70" spans="1:10">
      <c r="A70" s="4">
        <v>69</v>
      </c>
      <c r="B70" s="4" t="s">
        <v>1056</v>
      </c>
      <c r="C70" s="4" t="s">
        <v>97</v>
      </c>
      <c r="D70" s="4" t="s">
        <v>1286</v>
      </c>
      <c r="E70" s="4" t="s">
        <v>1287</v>
      </c>
      <c r="F70" s="4" t="s">
        <v>1288</v>
      </c>
      <c r="G70" s="4" t="s">
        <v>1152</v>
      </c>
      <c r="J70" s="4" t="s">
        <v>1541</v>
      </c>
    </row>
    <row r="71" spans="1:10">
      <c r="A71" s="4">
        <v>70</v>
      </c>
      <c r="B71" s="4" t="s">
        <v>1056</v>
      </c>
      <c r="C71" s="4" t="s">
        <v>97</v>
      </c>
      <c r="D71" s="4" t="s">
        <v>1289</v>
      </c>
      <c r="E71" s="4" t="s">
        <v>1290</v>
      </c>
      <c r="F71" s="4" t="s">
        <v>1291</v>
      </c>
      <c r="G71" s="4" t="s">
        <v>1156</v>
      </c>
      <c r="H71" s="4" t="s">
        <v>1292</v>
      </c>
      <c r="J71" s="4" t="s">
        <v>1541</v>
      </c>
    </row>
    <row r="72" spans="1:10">
      <c r="A72" s="4">
        <v>71</v>
      </c>
      <c r="B72" s="4" t="s">
        <v>1056</v>
      </c>
      <c r="C72" s="4" t="s">
        <v>97</v>
      </c>
      <c r="D72" s="4" t="s">
        <v>1293</v>
      </c>
      <c r="E72" s="4" t="s">
        <v>1294</v>
      </c>
      <c r="F72" s="4" t="s">
        <v>1295</v>
      </c>
      <c r="G72" s="4" t="s">
        <v>1152</v>
      </c>
      <c r="J72" s="4" t="s">
        <v>1541</v>
      </c>
    </row>
    <row r="73" spans="1:10">
      <c r="A73" s="4">
        <v>72</v>
      </c>
      <c r="B73" s="4" t="s">
        <v>1056</v>
      </c>
      <c r="C73" s="4" t="s">
        <v>97</v>
      </c>
      <c r="D73" s="4" t="s">
        <v>1296</v>
      </c>
      <c r="E73" s="4" t="s">
        <v>1297</v>
      </c>
      <c r="F73" s="4" t="s">
        <v>1298</v>
      </c>
      <c r="G73" s="4" t="s">
        <v>1068</v>
      </c>
      <c r="J73" s="4" t="s">
        <v>1541</v>
      </c>
    </row>
    <row r="74" spans="1:10">
      <c r="A74" s="4">
        <v>73</v>
      </c>
      <c r="B74" s="4" t="s">
        <v>1056</v>
      </c>
      <c r="C74" s="4" t="s">
        <v>97</v>
      </c>
      <c r="D74" s="4" t="s">
        <v>1299</v>
      </c>
      <c r="E74" s="4" t="s">
        <v>1300</v>
      </c>
      <c r="F74" s="4" t="s">
        <v>1301</v>
      </c>
      <c r="G74" s="4" t="s">
        <v>1152</v>
      </c>
      <c r="H74" s="4" t="s">
        <v>1302</v>
      </c>
      <c r="I74" s="4" t="s">
        <v>1567</v>
      </c>
      <c r="J74" s="4" t="s">
        <v>1541</v>
      </c>
    </row>
    <row r="75" spans="1:10">
      <c r="A75" s="4">
        <v>74</v>
      </c>
      <c r="B75" s="4" t="s">
        <v>1056</v>
      </c>
      <c r="C75" s="4" t="s">
        <v>97</v>
      </c>
      <c r="D75" s="4" t="s">
        <v>1303</v>
      </c>
      <c r="E75" s="4" t="s">
        <v>1304</v>
      </c>
      <c r="F75" s="4" t="s">
        <v>1305</v>
      </c>
      <c r="G75" s="4" t="s">
        <v>1060</v>
      </c>
      <c r="J75" s="4" t="s">
        <v>1541</v>
      </c>
    </row>
    <row r="76" spans="1:10">
      <c r="A76" s="4">
        <v>75</v>
      </c>
      <c r="B76" s="4" t="s">
        <v>1056</v>
      </c>
      <c r="C76" s="4" t="s">
        <v>97</v>
      </c>
      <c r="D76" s="4" t="s">
        <v>1306</v>
      </c>
      <c r="E76" s="4" t="s">
        <v>1307</v>
      </c>
      <c r="F76" s="4" t="s">
        <v>1308</v>
      </c>
      <c r="G76" s="4" t="s">
        <v>1225</v>
      </c>
      <c r="J76" s="4" t="s">
        <v>1541</v>
      </c>
    </row>
    <row r="77" spans="1:10">
      <c r="A77" s="4">
        <v>76</v>
      </c>
      <c r="B77" s="4" t="s">
        <v>1056</v>
      </c>
      <c r="C77" s="4" t="s">
        <v>97</v>
      </c>
      <c r="D77" s="4" t="s">
        <v>1309</v>
      </c>
      <c r="E77" s="4" t="s">
        <v>1310</v>
      </c>
      <c r="F77" s="4" t="s">
        <v>1311</v>
      </c>
      <c r="G77" s="4" t="s">
        <v>1152</v>
      </c>
      <c r="H77" s="4" t="s">
        <v>1312</v>
      </c>
      <c r="I77" s="4" t="s">
        <v>1567</v>
      </c>
      <c r="J77" s="4" t="s">
        <v>1541</v>
      </c>
    </row>
    <row r="78" spans="1:10">
      <c r="A78" s="4">
        <v>77</v>
      </c>
      <c r="B78" s="4" t="s">
        <v>1056</v>
      </c>
      <c r="C78" s="4" t="s">
        <v>97</v>
      </c>
      <c r="D78" s="4" t="s">
        <v>1313</v>
      </c>
      <c r="E78" s="4" t="s">
        <v>1314</v>
      </c>
      <c r="F78" s="4" t="s">
        <v>1315</v>
      </c>
      <c r="G78" s="4" t="s">
        <v>1060</v>
      </c>
      <c r="J78" s="4" t="s">
        <v>1541</v>
      </c>
    </row>
    <row r="79" spans="1:10">
      <c r="A79" s="4">
        <v>78</v>
      </c>
      <c r="B79" s="4" t="s">
        <v>1056</v>
      </c>
      <c r="C79" s="4" t="s">
        <v>97</v>
      </c>
      <c r="D79" s="4" t="s">
        <v>1316</v>
      </c>
      <c r="E79" s="4" t="s">
        <v>1317</v>
      </c>
      <c r="F79" s="4" t="s">
        <v>1318</v>
      </c>
      <c r="G79" s="4" t="s">
        <v>1111</v>
      </c>
      <c r="J79" s="4" t="s">
        <v>1541</v>
      </c>
    </row>
    <row r="80" spans="1:10">
      <c r="A80" s="4">
        <v>79</v>
      </c>
      <c r="B80" s="4" t="s">
        <v>1056</v>
      </c>
      <c r="C80" s="4" t="s">
        <v>97</v>
      </c>
      <c r="D80" s="4" t="s">
        <v>1319</v>
      </c>
      <c r="E80" s="4" t="s">
        <v>1320</v>
      </c>
      <c r="F80" s="4" t="s">
        <v>1321</v>
      </c>
      <c r="G80" s="4" t="s">
        <v>1171</v>
      </c>
      <c r="J80" s="4" t="s">
        <v>1541</v>
      </c>
    </row>
    <row r="81" spans="1:10">
      <c r="A81" s="4">
        <v>80</v>
      </c>
      <c r="B81" s="4" t="s">
        <v>1056</v>
      </c>
      <c r="C81" s="4" t="s">
        <v>97</v>
      </c>
      <c r="D81" s="4" t="s">
        <v>1322</v>
      </c>
      <c r="E81" s="4" t="s">
        <v>1323</v>
      </c>
      <c r="F81" s="4" t="s">
        <v>1324</v>
      </c>
      <c r="G81" s="4" t="s">
        <v>1060</v>
      </c>
      <c r="H81" s="4" t="s">
        <v>1325</v>
      </c>
      <c r="J81" s="4" t="s">
        <v>1541</v>
      </c>
    </row>
    <row r="82" spans="1:10">
      <c r="A82" s="4">
        <v>81</v>
      </c>
      <c r="B82" s="4" t="s">
        <v>1056</v>
      </c>
      <c r="C82" s="4" t="s">
        <v>97</v>
      </c>
      <c r="D82" s="4" t="s">
        <v>1326</v>
      </c>
      <c r="E82" s="4" t="s">
        <v>1327</v>
      </c>
      <c r="F82" s="4" t="s">
        <v>1328</v>
      </c>
      <c r="G82" s="4" t="s">
        <v>1329</v>
      </c>
      <c r="J82" s="4" t="s">
        <v>1541</v>
      </c>
    </row>
    <row r="83" spans="1:10">
      <c r="A83" s="4">
        <v>82</v>
      </c>
      <c r="B83" s="4" t="s">
        <v>1056</v>
      </c>
      <c r="C83" s="4" t="s">
        <v>97</v>
      </c>
      <c r="D83" s="4" t="s">
        <v>1330</v>
      </c>
      <c r="E83" s="4" t="s">
        <v>1331</v>
      </c>
      <c r="F83" s="4" t="s">
        <v>1332</v>
      </c>
      <c r="G83" s="4" t="s">
        <v>1104</v>
      </c>
      <c r="J83" s="4" t="s">
        <v>1541</v>
      </c>
    </row>
    <row r="84" spans="1:10">
      <c r="A84" s="4">
        <v>83</v>
      </c>
      <c r="B84" s="4" t="s">
        <v>1056</v>
      </c>
      <c r="C84" s="4" t="s">
        <v>97</v>
      </c>
      <c r="D84" s="4" t="s">
        <v>1333</v>
      </c>
      <c r="E84" s="4" t="s">
        <v>1334</v>
      </c>
      <c r="F84" s="4" t="s">
        <v>1335</v>
      </c>
      <c r="G84" s="4" t="s">
        <v>1257</v>
      </c>
      <c r="J84" s="4" t="s">
        <v>1541</v>
      </c>
    </row>
    <row r="85" spans="1:10">
      <c r="A85" s="4">
        <v>84</v>
      </c>
      <c r="B85" s="4" t="s">
        <v>1056</v>
      </c>
      <c r="C85" s="4" t="s">
        <v>97</v>
      </c>
      <c r="D85" s="4" t="s">
        <v>1336</v>
      </c>
      <c r="E85" s="4" t="s">
        <v>1337</v>
      </c>
      <c r="F85" s="4" t="s">
        <v>1338</v>
      </c>
      <c r="G85" s="4" t="s">
        <v>1068</v>
      </c>
      <c r="J85" s="4" t="s">
        <v>1541</v>
      </c>
    </row>
    <row r="86" spans="1:10">
      <c r="A86" s="4">
        <v>85</v>
      </c>
      <c r="B86" s="4" t="s">
        <v>1056</v>
      </c>
      <c r="C86" s="4" t="s">
        <v>97</v>
      </c>
      <c r="D86" s="4" t="s">
        <v>1339</v>
      </c>
      <c r="E86" s="4" t="s">
        <v>1340</v>
      </c>
      <c r="F86" s="4" t="s">
        <v>1341</v>
      </c>
      <c r="G86" s="4" t="s">
        <v>1111</v>
      </c>
      <c r="J86" s="4" t="s">
        <v>1541</v>
      </c>
    </row>
    <row r="87" spans="1:10">
      <c r="A87" s="4">
        <v>86</v>
      </c>
      <c r="B87" s="4" t="s">
        <v>1056</v>
      </c>
      <c r="C87" s="4" t="s">
        <v>97</v>
      </c>
      <c r="D87" s="4" t="s">
        <v>1345</v>
      </c>
      <c r="E87" s="4" t="s">
        <v>1343</v>
      </c>
      <c r="F87" s="4" t="s">
        <v>1346</v>
      </c>
      <c r="G87" s="4" t="s">
        <v>1347</v>
      </c>
      <c r="H87" s="4" t="s">
        <v>1348</v>
      </c>
      <c r="I87" s="4" t="s">
        <v>1565</v>
      </c>
      <c r="J87" s="4" t="s">
        <v>1541</v>
      </c>
    </row>
    <row r="88" spans="1:10">
      <c r="A88" s="4">
        <v>87</v>
      </c>
      <c r="B88" s="4" t="s">
        <v>1056</v>
      </c>
      <c r="C88" s="4" t="s">
        <v>97</v>
      </c>
      <c r="D88" s="4" t="s">
        <v>1342</v>
      </c>
      <c r="E88" s="4" t="s">
        <v>1343</v>
      </c>
      <c r="F88" s="4" t="s">
        <v>1344</v>
      </c>
      <c r="G88" s="4" t="s">
        <v>1111</v>
      </c>
      <c r="J88" s="4" t="s">
        <v>1541</v>
      </c>
    </row>
    <row r="89" spans="1:10">
      <c r="A89" s="4">
        <v>88</v>
      </c>
      <c r="B89" s="4" t="s">
        <v>1056</v>
      </c>
      <c r="C89" s="4" t="s">
        <v>97</v>
      </c>
      <c r="D89" s="4" t="s">
        <v>1349</v>
      </c>
      <c r="E89" s="4" t="s">
        <v>1350</v>
      </c>
      <c r="F89" s="4" t="s">
        <v>1351</v>
      </c>
      <c r="G89" s="4" t="s">
        <v>1352</v>
      </c>
      <c r="J89" s="4" t="s">
        <v>1541</v>
      </c>
    </row>
    <row r="90" spans="1:10">
      <c r="A90" s="4">
        <v>89</v>
      </c>
      <c r="B90" s="4" t="s">
        <v>1056</v>
      </c>
      <c r="C90" s="4" t="s">
        <v>97</v>
      </c>
      <c r="D90" s="4" t="s">
        <v>1353</v>
      </c>
      <c r="E90" s="4" t="s">
        <v>1354</v>
      </c>
      <c r="F90" s="4" t="s">
        <v>1355</v>
      </c>
      <c r="G90" s="4" t="s">
        <v>1104</v>
      </c>
      <c r="J90" s="4" t="s">
        <v>1541</v>
      </c>
    </row>
    <row r="91" spans="1:10">
      <c r="A91" s="4">
        <v>90</v>
      </c>
      <c r="B91" s="4" t="s">
        <v>1056</v>
      </c>
      <c r="C91" s="4" t="s">
        <v>97</v>
      </c>
      <c r="D91" s="4" t="s">
        <v>1356</v>
      </c>
      <c r="E91" s="4" t="s">
        <v>1357</v>
      </c>
      <c r="F91" s="4" t="s">
        <v>1358</v>
      </c>
      <c r="G91" s="4" t="s">
        <v>1130</v>
      </c>
      <c r="J91" s="4" t="s">
        <v>1541</v>
      </c>
    </row>
    <row r="92" spans="1:10">
      <c r="A92" s="4">
        <v>91</v>
      </c>
      <c r="B92" s="4" t="s">
        <v>1056</v>
      </c>
      <c r="C92" s="4" t="s">
        <v>97</v>
      </c>
      <c r="D92" s="4" t="s">
        <v>1359</v>
      </c>
      <c r="E92" s="4" t="s">
        <v>1360</v>
      </c>
      <c r="F92" s="4" t="s">
        <v>1361</v>
      </c>
      <c r="G92" s="4" t="s">
        <v>1068</v>
      </c>
      <c r="H92" s="4" t="s">
        <v>1362</v>
      </c>
      <c r="J92" s="4" t="s">
        <v>1541</v>
      </c>
    </row>
    <row r="93" spans="1:10">
      <c r="A93" s="4">
        <v>92</v>
      </c>
      <c r="B93" s="4" t="s">
        <v>1056</v>
      </c>
      <c r="C93" s="4" t="s">
        <v>97</v>
      </c>
      <c r="D93" s="4" t="s">
        <v>1363</v>
      </c>
      <c r="E93" s="4" t="s">
        <v>1364</v>
      </c>
      <c r="F93" s="4" t="s">
        <v>1365</v>
      </c>
      <c r="G93" s="4" t="s">
        <v>1060</v>
      </c>
      <c r="H93" s="4" t="s">
        <v>1366</v>
      </c>
      <c r="J93" s="4" t="s">
        <v>1541</v>
      </c>
    </row>
    <row r="94" spans="1:10">
      <c r="A94" s="4">
        <v>93</v>
      </c>
      <c r="B94" s="4" t="s">
        <v>1056</v>
      </c>
      <c r="C94" s="4" t="s">
        <v>97</v>
      </c>
      <c r="D94" s="4" t="s">
        <v>1367</v>
      </c>
      <c r="E94" s="4" t="s">
        <v>1368</v>
      </c>
      <c r="F94" s="4" t="s">
        <v>1369</v>
      </c>
      <c r="G94" s="4" t="s">
        <v>1104</v>
      </c>
      <c r="J94" s="4" t="s">
        <v>1541</v>
      </c>
    </row>
    <row r="95" spans="1:10">
      <c r="A95" s="4">
        <v>94</v>
      </c>
      <c r="B95" s="4" t="s">
        <v>1056</v>
      </c>
      <c r="C95" s="4" t="s">
        <v>97</v>
      </c>
      <c r="D95" s="4" t="s">
        <v>1370</v>
      </c>
      <c r="E95" s="4" t="s">
        <v>1368</v>
      </c>
      <c r="F95" s="4" t="s">
        <v>1371</v>
      </c>
      <c r="G95" s="4" t="s">
        <v>1088</v>
      </c>
      <c r="J95" s="4" t="s">
        <v>1541</v>
      </c>
    </row>
    <row r="96" spans="1:10">
      <c r="A96" s="4">
        <v>95</v>
      </c>
      <c r="B96" s="4" t="s">
        <v>1056</v>
      </c>
      <c r="C96" s="4" t="s">
        <v>97</v>
      </c>
      <c r="D96" s="4" t="s">
        <v>1372</v>
      </c>
      <c r="E96" s="4" t="s">
        <v>1373</v>
      </c>
      <c r="F96" s="4" t="s">
        <v>1374</v>
      </c>
      <c r="G96" s="4" t="s">
        <v>1104</v>
      </c>
      <c r="J96" s="4" t="s">
        <v>1541</v>
      </c>
    </row>
    <row r="97" spans="1:10">
      <c r="A97" s="4">
        <v>96</v>
      </c>
      <c r="B97" s="4" t="s">
        <v>1056</v>
      </c>
      <c r="C97" s="4" t="s">
        <v>97</v>
      </c>
      <c r="D97" s="4" t="s">
        <v>1571</v>
      </c>
      <c r="E97" s="4" t="s">
        <v>1572</v>
      </c>
      <c r="F97" s="4" t="s">
        <v>1573</v>
      </c>
      <c r="G97" s="4" t="s">
        <v>1574</v>
      </c>
      <c r="J97" s="4" t="s">
        <v>1541</v>
      </c>
    </row>
    <row r="98" spans="1:10">
      <c r="A98" s="4">
        <v>97</v>
      </c>
      <c r="B98" s="4" t="s">
        <v>1056</v>
      </c>
      <c r="C98" s="4" t="s">
        <v>97</v>
      </c>
      <c r="D98" s="4" t="s">
        <v>1575</v>
      </c>
      <c r="E98" s="4" t="s">
        <v>1576</v>
      </c>
      <c r="F98" s="4" t="s">
        <v>1577</v>
      </c>
      <c r="G98" s="4" t="s">
        <v>1152</v>
      </c>
      <c r="J98" s="4" t="s">
        <v>1541</v>
      </c>
    </row>
    <row r="99" spans="1:10">
      <c r="A99" s="4">
        <v>98</v>
      </c>
      <c r="B99" s="4" t="s">
        <v>1056</v>
      </c>
      <c r="C99" s="4" t="s">
        <v>97</v>
      </c>
      <c r="D99" s="4" t="s">
        <v>1375</v>
      </c>
      <c r="E99" s="4" t="s">
        <v>1376</v>
      </c>
      <c r="F99" s="4" t="s">
        <v>1377</v>
      </c>
      <c r="G99" s="4" t="s">
        <v>1111</v>
      </c>
      <c r="I99" s="4" t="s">
        <v>1578</v>
      </c>
      <c r="J99" s="4" t="s">
        <v>1541</v>
      </c>
    </row>
    <row r="100" spans="1:10">
      <c r="A100" s="4">
        <v>99</v>
      </c>
      <c r="B100" s="4" t="s">
        <v>1056</v>
      </c>
      <c r="C100" s="4" t="s">
        <v>97</v>
      </c>
      <c r="D100" s="4" t="s">
        <v>1378</v>
      </c>
      <c r="E100" s="4" t="s">
        <v>1379</v>
      </c>
      <c r="F100" s="4" t="s">
        <v>1380</v>
      </c>
      <c r="G100" s="4" t="s">
        <v>1068</v>
      </c>
      <c r="H100" s="4" t="s">
        <v>1381</v>
      </c>
      <c r="J100" s="4" t="s">
        <v>1541</v>
      </c>
    </row>
    <row r="101" spans="1:10">
      <c r="A101" s="4">
        <v>100</v>
      </c>
      <c r="B101" s="4" t="s">
        <v>1056</v>
      </c>
      <c r="C101" s="4" t="s">
        <v>97</v>
      </c>
      <c r="D101" s="4" t="s">
        <v>1382</v>
      </c>
      <c r="E101" s="4" t="s">
        <v>1383</v>
      </c>
      <c r="F101" s="4" t="s">
        <v>1384</v>
      </c>
      <c r="G101" s="4" t="s">
        <v>1060</v>
      </c>
      <c r="H101" s="4" t="s">
        <v>1385</v>
      </c>
      <c r="I101" s="4" t="s">
        <v>1562</v>
      </c>
      <c r="J101" s="4" t="s">
        <v>1541</v>
      </c>
    </row>
    <row r="102" spans="1:10">
      <c r="A102" s="4">
        <v>101</v>
      </c>
      <c r="B102" s="4" t="s">
        <v>1056</v>
      </c>
      <c r="C102" s="4" t="s">
        <v>97</v>
      </c>
      <c r="D102" s="4" t="s">
        <v>1386</v>
      </c>
      <c r="E102" s="4" t="s">
        <v>1387</v>
      </c>
      <c r="F102" s="4" t="s">
        <v>1388</v>
      </c>
      <c r="G102" s="4" t="s">
        <v>1156</v>
      </c>
      <c r="H102" s="4" t="s">
        <v>1389</v>
      </c>
      <c r="J102" s="4" t="s">
        <v>1541</v>
      </c>
    </row>
    <row r="103" spans="1:10">
      <c r="A103" s="4">
        <v>102</v>
      </c>
      <c r="B103" s="4" t="s">
        <v>1056</v>
      </c>
      <c r="C103" s="4" t="s">
        <v>97</v>
      </c>
      <c r="D103" s="4" t="s">
        <v>1390</v>
      </c>
      <c r="E103" s="4" t="s">
        <v>1387</v>
      </c>
      <c r="F103" s="4" t="s">
        <v>1391</v>
      </c>
      <c r="G103" s="4" t="s">
        <v>1257</v>
      </c>
      <c r="J103" s="4" t="s">
        <v>1541</v>
      </c>
    </row>
    <row r="104" spans="1:10">
      <c r="A104" s="4">
        <v>103</v>
      </c>
      <c r="B104" s="4" t="s">
        <v>1056</v>
      </c>
      <c r="C104" s="4" t="s">
        <v>97</v>
      </c>
      <c r="D104" s="4" t="s">
        <v>1392</v>
      </c>
      <c r="E104" s="4" t="s">
        <v>1393</v>
      </c>
      <c r="F104" s="4" t="s">
        <v>1394</v>
      </c>
      <c r="G104" s="4" t="s">
        <v>1111</v>
      </c>
      <c r="J104" s="4" t="s">
        <v>1541</v>
      </c>
    </row>
    <row r="105" spans="1:10">
      <c r="A105" s="4">
        <v>104</v>
      </c>
      <c r="B105" s="4" t="s">
        <v>1056</v>
      </c>
      <c r="C105" s="4" t="s">
        <v>97</v>
      </c>
      <c r="D105" s="4" t="s">
        <v>1395</v>
      </c>
      <c r="E105" s="4" t="s">
        <v>1396</v>
      </c>
      <c r="F105" s="4" t="s">
        <v>1397</v>
      </c>
      <c r="G105" s="4" t="s">
        <v>1152</v>
      </c>
      <c r="H105" s="4" t="s">
        <v>1398</v>
      </c>
      <c r="J105" s="4" t="s">
        <v>1541</v>
      </c>
    </row>
    <row r="106" spans="1:10">
      <c r="A106" s="4">
        <v>105</v>
      </c>
      <c r="B106" s="4" t="s">
        <v>1056</v>
      </c>
      <c r="C106" s="4" t="s">
        <v>97</v>
      </c>
      <c r="D106" s="4" t="s">
        <v>1399</v>
      </c>
      <c r="E106" s="4" t="s">
        <v>1400</v>
      </c>
      <c r="F106" s="4" t="s">
        <v>1401</v>
      </c>
      <c r="G106" s="4" t="s">
        <v>1068</v>
      </c>
      <c r="J106" s="4" t="s">
        <v>1541</v>
      </c>
    </row>
    <row r="107" spans="1:10">
      <c r="A107" s="4">
        <v>106</v>
      </c>
      <c r="B107" s="4" t="s">
        <v>1056</v>
      </c>
      <c r="C107" s="4" t="s">
        <v>97</v>
      </c>
      <c r="D107" s="4" t="s">
        <v>1402</v>
      </c>
      <c r="E107" s="4" t="s">
        <v>1403</v>
      </c>
      <c r="F107" s="4" t="s">
        <v>1404</v>
      </c>
      <c r="G107" s="4" t="s">
        <v>1080</v>
      </c>
      <c r="J107" s="4" t="s">
        <v>1541</v>
      </c>
    </row>
    <row r="108" spans="1:10">
      <c r="A108" s="4">
        <v>107</v>
      </c>
      <c r="B108" s="4" t="s">
        <v>1056</v>
      </c>
      <c r="C108" s="4" t="s">
        <v>97</v>
      </c>
      <c r="D108" s="4" t="s">
        <v>1405</v>
      </c>
      <c r="E108" s="4" t="s">
        <v>1406</v>
      </c>
      <c r="F108" s="4" t="s">
        <v>1407</v>
      </c>
      <c r="G108" s="4" t="s">
        <v>1104</v>
      </c>
      <c r="J108" s="4" t="s">
        <v>1541</v>
      </c>
    </row>
    <row r="109" spans="1:10">
      <c r="A109" s="4">
        <v>108</v>
      </c>
      <c r="B109" s="4" t="s">
        <v>1056</v>
      </c>
      <c r="C109" s="4" t="s">
        <v>97</v>
      </c>
      <c r="D109" s="4" t="s">
        <v>1408</v>
      </c>
      <c r="E109" s="4" t="s">
        <v>1409</v>
      </c>
      <c r="F109" s="4" t="s">
        <v>1410</v>
      </c>
      <c r="G109" s="4" t="s">
        <v>1411</v>
      </c>
      <c r="J109" s="4" t="s">
        <v>1541</v>
      </c>
    </row>
    <row r="110" spans="1:10">
      <c r="A110" s="4">
        <v>109</v>
      </c>
      <c r="B110" s="4" t="s">
        <v>1056</v>
      </c>
      <c r="C110" s="4" t="s">
        <v>97</v>
      </c>
      <c r="D110" s="4" t="s">
        <v>1412</v>
      </c>
      <c r="E110" s="4" t="s">
        <v>1413</v>
      </c>
      <c r="F110" s="4" t="s">
        <v>1414</v>
      </c>
      <c r="G110" s="4" t="s">
        <v>1111</v>
      </c>
      <c r="H110" s="4" t="s">
        <v>1415</v>
      </c>
      <c r="J110" s="4" t="s">
        <v>1541</v>
      </c>
    </row>
    <row r="111" spans="1:10">
      <c r="A111" s="4">
        <v>110</v>
      </c>
      <c r="B111" s="4" t="s">
        <v>1056</v>
      </c>
      <c r="C111" s="4" t="s">
        <v>97</v>
      </c>
      <c r="D111" s="4" t="s">
        <v>1416</v>
      </c>
      <c r="E111" s="4" t="s">
        <v>1417</v>
      </c>
      <c r="F111" s="4" t="s">
        <v>1418</v>
      </c>
      <c r="G111" s="4" t="s">
        <v>1093</v>
      </c>
      <c r="J111" s="4" t="s">
        <v>1541</v>
      </c>
    </row>
    <row r="112" spans="1:10">
      <c r="A112" s="4">
        <v>111</v>
      </c>
      <c r="B112" s="4" t="s">
        <v>1056</v>
      </c>
      <c r="C112" s="4" t="s">
        <v>97</v>
      </c>
      <c r="D112" s="4" t="s">
        <v>1419</v>
      </c>
      <c r="E112" s="4" t="s">
        <v>1420</v>
      </c>
      <c r="F112" s="4" t="s">
        <v>1421</v>
      </c>
      <c r="G112" s="4" t="s">
        <v>1152</v>
      </c>
      <c r="H112" s="4" t="s">
        <v>1422</v>
      </c>
      <c r="J112" s="4" t="s">
        <v>1541</v>
      </c>
    </row>
    <row r="113" spans="1:10">
      <c r="A113" s="4">
        <v>112</v>
      </c>
      <c r="B113" s="4" t="s">
        <v>1056</v>
      </c>
      <c r="C113" s="4" t="s">
        <v>97</v>
      </c>
      <c r="D113" s="4" t="s">
        <v>1423</v>
      </c>
      <c r="E113" s="4" t="s">
        <v>1424</v>
      </c>
      <c r="F113" s="4" t="s">
        <v>1425</v>
      </c>
      <c r="G113" s="4" t="s">
        <v>1068</v>
      </c>
      <c r="J113" s="4" t="s">
        <v>1541</v>
      </c>
    </row>
    <row r="114" spans="1:10">
      <c r="A114" s="4">
        <v>113</v>
      </c>
      <c r="B114" s="4" t="s">
        <v>1056</v>
      </c>
      <c r="C114" s="4" t="s">
        <v>97</v>
      </c>
      <c r="D114" s="4" t="s">
        <v>1426</v>
      </c>
      <c r="E114" s="4" t="s">
        <v>1427</v>
      </c>
      <c r="F114" s="4" t="s">
        <v>1428</v>
      </c>
      <c r="G114" s="4" t="s">
        <v>1068</v>
      </c>
      <c r="J114" s="4" t="s">
        <v>1541</v>
      </c>
    </row>
    <row r="115" spans="1:10">
      <c r="A115" s="4">
        <v>114</v>
      </c>
      <c r="B115" s="4" t="s">
        <v>1056</v>
      </c>
      <c r="C115" s="4" t="s">
        <v>97</v>
      </c>
      <c r="D115" s="4" t="s">
        <v>1429</v>
      </c>
      <c r="E115" s="4" t="s">
        <v>1430</v>
      </c>
      <c r="F115" s="4" t="s">
        <v>1431</v>
      </c>
      <c r="G115" s="4" t="s">
        <v>1130</v>
      </c>
      <c r="J115" s="4" t="s">
        <v>1541</v>
      </c>
    </row>
    <row r="116" spans="1:10">
      <c r="A116" s="4">
        <v>115</v>
      </c>
      <c r="B116" s="4" t="s">
        <v>1056</v>
      </c>
      <c r="C116" s="4" t="s">
        <v>97</v>
      </c>
      <c r="D116" s="4" t="s">
        <v>1432</v>
      </c>
      <c r="E116" s="4" t="s">
        <v>1433</v>
      </c>
      <c r="F116" s="4" t="s">
        <v>1434</v>
      </c>
      <c r="G116" s="4" t="s">
        <v>1068</v>
      </c>
      <c r="J116" s="4" t="s">
        <v>1541</v>
      </c>
    </row>
    <row r="117" spans="1:10">
      <c r="A117" s="4">
        <v>116</v>
      </c>
      <c r="B117" s="4" t="s">
        <v>1056</v>
      </c>
      <c r="C117" s="4" t="s">
        <v>97</v>
      </c>
      <c r="D117" s="4" t="s">
        <v>1435</v>
      </c>
      <c r="E117" s="4" t="s">
        <v>1436</v>
      </c>
      <c r="F117" s="4" t="s">
        <v>1437</v>
      </c>
      <c r="G117" s="4" t="s">
        <v>1104</v>
      </c>
      <c r="H117" s="4" t="s">
        <v>1438</v>
      </c>
      <c r="J117" s="4" t="s">
        <v>1541</v>
      </c>
    </row>
    <row r="118" spans="1:10">
      <c r="A118" s="4">
        <v>117</v>
      </c>
      <c r="B118" s="4" t="s">
        <v>1056</v>
      </c>
      <c r="C118" s="4" t="s">
        <v>97</v>
      </c>
      <c r="D118" s="4" t="s">
        <v>1439</v>
      </c>
      <c r="E118" s="4" t="s">
        <v>1440</v>
      </c>
      <c r="F118" s="4" t="s">
        <v>1441</v>
      </c>
      <c r="G118" s="4" t="s">
        <v>1068</v>
      </c>
      <c r="J118" s="4" t="s">
        <v>1541</v>
      </c>
    </row>
    <row r="119" spans="1:10">
      <c r="A119" s="4">
        <v>118</v>
      </c>
      <c r="B119" s="4" t="s">
        <v>1056</v>
      </c>
      <c r="C119" s="4" t="s">
        <v>97</v>
      </c>
      <c r="D119" s="4" t="s">
        <v>1442</v>
      </c>
      <c r="E119" s="4" t="s">
        <v>1443</v>
      </c>
      <c r="F119" s="4" t="s">
        <v>1444</v>
      </c>
      <c r="G119" s="4" t="s">
        <v>1093</v>
      </c>
      <c r="J119" s="4" t="s">
        <v>1541</v>
      </c>
    </row>
    <row r="120" spans="1:10">
      <c r="A120" s="4">
        <v>119</v>
      </c>
      <c r="B120" s="4" t="s">
        <v>1056</v>
      </c>
      <c r="C120" s="4" t="s">
        <v>97</v>
      </c>
      <c r="D120" s="4" t="s">
        <v>1445</v>
      </c>
      <c r="E120" s="4" t="s">
        <v>1446</v>
      </c>
      <c r="F120" s="4" t="s">
        <v>1447</v>
      </c>
      <c r="G120" s="4" t="s">
        <v>1156</v>
      </c>
      <c r="J120" s="4" t="s">
        <v>1541</v>
      </c>
    </row>
    <row r="121" spans="1:10">
      <c r="A121" s="4">
        <v>120</v>
      </c>
      <c r="B121" s="4" t="s">
        <v>1056</v>
      </c>
      <c r="C121" s="4" t="s">
        <v>97</v>
      </c>
      <c r="D121" s="4" t="s">
        <v>1448</v>
      </c>
      <c r="E121" s="4" t="s">
        <v>1449</v>
      </c>
      <c r="F121" s="4" t="s">
        <v>1450</v>
      </c>
      <c r="G121" s="4" t="s">
        <v>1156</v>
      </c>
      <c r="J121" s="4" t="s">
        <v>1541</v>
      </c>
    </row>
    <row r="122" spans="1:10">
      <c r="A122" s="4">
        <v>121</v>
      </c>
      <c r="B122" s="4" t="s">
        <v>1056</v>
      </c>
      <c r="C122" s="4" t="s">
        <v>97</v>
      </c>
      <c r="D122" s="4" t="s">
        <v>1451</v>
      </c>
      <c r="E122" s="4" t="s">
        <v>1452</v>
      </c>
      <c r="F122" s="4" t="s">
        <v>1453</v>
      </c>
      <c r="G122" s="4" t="s">
        <v>1104</v>
      </c>
      <c r="J122" s="4" t="s">
        <v>1541</v>
      </c>
    </row>
    <row r="123" spans="1:10">
      <c r="A123" s="4">
        <v>122</v>
      </c>
      <c r="B123" s="4" t="s">
        <v>1056</v>
      </c>
      <c r="C123" s="4" t="s">
        <v>97</v>
      </c>
      <c r="D123" s="4" t="s">
        <v>1454</v>
      </c>
      <c r="E123" s="4" t="s">
        <v>1455</v>
      </c>
      <c r="F123" s="4" t="s">
        <v>1456</v>
      </c>
      <c r="G123" s="4" t="s">
        <v>1457</v>
      </c>
      <c r="H123" s="4" t="s">
        <v>1458</v>
      </c>
      <c r="I123" s="4" t="s">
        <v>1579</v>
      </c>
      <c r="J123" s="4" t="s">
        <v>1541</v>
      </c>
    </row>
    <row r="124" spans="1:10">
      <c r="A124" s="4">
        <v>123</v>
      </c>
      <c r="B124" s="4" t="s">
        <v>1056</v>
      </c>
      <c r="C124" s="4" t="s">
        <v>97</v>
      </c>
      <c r="D124" s="4" t="s">
        <v>1459</v>
      </c>
      <c r="E124" s="4" t="s">
        <v>1460</v>
      </c>
      <c r="F124" s="4" t="s">
        <v>1461</v>
      </c>
      <c r="G124" s="4" t="s">
        <v>1088</v>
      </c>
      <c r="J124" s="4" t="s">
        <v>1541</v>
      </c>
    </row>
    <row r="125" spans="1:10">
      <c r="A125" s="4">
        <v>124</v>
      </c>
      <c r="B125" s="4" t="s">
        <v>1056</v>
      </c>
      <c r="C125" s="4" t="s">
        <v>97</v>
      </c>
      <c r="D125" s="4" t="s">
        <v>1462</v>
      </c>
      <c r="E125" s="4" t="s">
        <v>1463</v>
      </c>
      <c r="F125" s="4" t="s">
        <v>1464</v>
      </c>
      <c r="G125" s="4" t="s">
        <v>1152</v>
      </c>
      <c r="H125" s="4" t="s">
        <v>1465</v>
      </c>
      <c r="J125" s="4" t="s">
        <v>1541</v>
      </c>
    </row>
    <row r="126" spans="1:10">
      <c r="A126" s="4">
        <v>125</v>
      </c>
      <c r="B126" s="4" t="s">
        <v>1056</v>
      </c>
      <c r="C126" s="4" t="s">
        <v>97</v>
      </c>
      <c r="D126" s="4" t="s">
        <v>1466</v>
      </c>
      <c r="E126" s="4" t="s">
        <v>1467</v>
      </c>
      <c r="F126" s="4" t="s">
        <v>1468</v>
      </c>
      <c r="G126" s="4" t="s">
        <v>1104</v>
      </c>
      <c r="H126" s="4" t="s">
        <v>1469</v>
      </c>
      <c r="J126" s="4" t="s">
        <v>1541</v>
      </c>
    </row>
    <row r="127" spans="1:10">
      <c r="A127" s="4">
        <v>126</v>
      </c>
      <c r="B127" s="4" t="s">
        <v>1056</v>
      </c>
      <c r="C127" s="4" t="s">
        <v>97</v>
      </c>
      <c r="D127" s="4" t="s">
        <v>1470</v>
      </c>
      <c r="E127" s="4" t="s">
        <v>1471</v>
      </c>
      <c r="F127" s="4" t="s">
        <v>1472</v>
      </c>
      <c r="G127" s="4" t="s">
        <v>1093</v>
      </c>
      <c r="J127" s="4" t="s">
        <v>1541</v>
      </c>
    </row>
    <row r="128" spans="1:10">
      <c r="A128" s="4">
        <v>127</v>
      </c>
      <c r="B128" s="4" t="s">
        <v>1056</v>
      </c>
      <c r="C128" s="4" t="s">
        <v>97</v>
      </c>
      <c r="D128" s="4" t="s">
        <v>1473</v>
      </c>
      <c r="E128" s="4" t="s">
        <v>1474</v>
      </c>
      <c r="F128" s="4" t="s">
        <v>1475</v>
      </c>
      <c r="G128" s="4" t="s">
        <v>1088</v>
      </c>
      <c r="I128" s="4" t="s">
        <v>1580</v>
      </c>
      <c r="J128" s="4" t="s">
        <v>1541</v>
      </c>
    </row>
    <row r="129" spans="1:10">
      <c r="A129" s="4">
        <v>128</v>
      </c>
      <c r="B129" s="4" t="s">
        <v>1056</v>
      </c>
      <c r="C129" s="4" t="s">
        <v>97</v>
      </c>
      <c r="D129" s="4" t="s">
        <v>1476</v>
      </c>
      <c r="E129" s="4" t="s">
        <v>1477</v>
      </c>
      <c r="F129" s="4" t="s">
        <v>1478</v>
      </c>
      <c r="G129" s="4" t="s">
        <v>1479</v>
      </c>
      <c r="H129" s="4" t="s">
        <v>1480</v>
      </c>
      <c r="J129" s="4" t="s">
        <v>1541</v>
      </c>
    </row>
    <row r="130" spans="1:10">
      <c r="A130" s="4">
        <v>129</v>
      </c>
      <c r="B130" s="4" t="s">
        <v>1056</v>
      </c>
      <c r="C130" s="4" t="s">
        <v>97</v>
      </c>
      <c r="D130" s="4" t="s">
        <v>1481</v>
      </c>
      <c r="E130" s="4" t="s">
        <v>1482</v>
      </c>
      <c r="F130" s="4" t="s">
        <v>1483</v>
      </c>
      <c r="G130" s="4" t="s">
        <v>1111</v>
      </c>
      <c r="J130" s="4" t="s">
        <v>1541</v>
      </c>
    </row>
    <row r="131" spans="1:10">
      <c r="A131" s="4">
        <v>130</v>
      </c>
      <c r="B131" s="4" t="s">
        <v>1056</v>
      </c>
      <c r="C131" s="4" t="s">
        <v>97</v>
      </c>
      <c r="D131" s="4" t="s">
        <v>1484</v>
      </c>
      <c r="E131" s="4" t="s">
        <v>1485</v>
      </c>
      <c r="F131" s="4" t="s">
        <v>1486</v>
      </c>
      <c r="G131" s="4" t="s">
        <v>1104</v>
      </c>
      <c r="H131" s="4" t="s">
        <v>1487</v>
      </c>
      <c r="I131" s="4" t="s">
        <v>1562</v>
      </c>
      <c r="J131" s="4" t="s">
        <v>1541</v>
      </c>
    </row>
    <row r="132" spans="1:10">
      <c r="A132" s="4">
        <v>131</v>
      </c>
      <c r="B132" s="4" t="s">
        <v>1056</v>
      </c>
      <c r="C132" s="4" t="s">
        <v>97</v>
      </c>
      <c r="D132" s="4" t="s">
        <v>1488</v>
      </c>
      <c r="E132" s="4" t="s">
        <v>1489</v>
      </c>
      <c r="F132" s="4" t="s">
        <v>1490</v>
      </c>
      <c r="G132" s="4" t="s">
        <v>1068</v>
      </c>
      <c r="J132" s="4" t="s">
        <v>1541</v>
      </c>
    </row>
    <row r="133" spans="1:10">
      <c r="A133" s="4">
        <v>132</v>
      </c>
      <c r="B133" s="4" t="s">
        <v>1056</v>
      </c>
      <c r="C133" s="4" t="s">
        <v>97</v>
      </c>
      <c r="D133" s="4" t="s">
        <v>1491</v>
      </c>
      <c r="E133" s="4" t="s">
        <v>1492</v>
      </c>
      <c r="F133" s="4" t="s">
        <v>1493</v>
      </c>
      <c r="G133" s="4" t="s">
        <v>1080</v>
      </c>
      <c r="H133" s="4" t="s">
        <v>1494</v>
      </c>
      <c r="J133" s="4" t="s">
        <v>1541</v>
      </c>
    </row>
    <row r="134" spans="1:10">
      <c r="A134" s="4">
        <v>133</v>
      </c>
      <c r="B134" s="4" t="s">
        <v>1056</v>
      </c>
      <c r="C134" s="4" t="s">
        <v>97</v>
      </c>
      <c r="D134" s="4" t="s">
        <v>1495</v>
      </c>
      <c r="E134" s="4" t="s">
        <v>1496</v>
      </c>
      <c r="F134" s="4" t="s">
        <v>1497</v>
      </c>
      <c r="G134" s="4" t="s">
        <v>1498</v>
      </c>
      <c r="H134" s="4" t="s">
        <v>1499</v>
      </c>
      <c r="J134" s="4" t="s">
        <v>1541</v>
      </c>
    </row>
    <row r="135" spans="1:10">
      <c r="A135" s="4">
        <v>134</v>
      </c>
      <c r="B135" s="4" t="s">
        <v>1056</v>
      </c>
      <c r="C135" s="4" t="s">
        <v>97</v>
      </c>
      <c r="D135" s="4" t="s">
        <v>1500</v>
      </c>
      <c r="E135" s="4" t="s">
        <v>1501</v>
      </c>
      <c r="F135" s="4" t="s">
        <v>1502</v>
      </c>
      <c r="G135" s="4" t="s">
        <v>1503</v>
      </c>
      <c r="J135" s="4" t="s">
        <v>1541</v>
      </c>
    </row>
    <row r="136" spans="1:10">
      <c r="A136" s="4">
        <v>135</v>
      </c>
      <c r="B136" s="4" t="s">
        <v>1056</v>
      </c>
      <c r="C136" s="4" t="s">
        <v>97</v>
      </c>
      <c r="D136" s="4" t="s">
        <v>1504</v>
      </c>
      <c r="E136" s="4" t="s">
        <v>1505</v>
      </c>
      <c r="F136" s="4" t="s">
        <v>1506</v>
      </c>
      <c r="G136" s="4" t="s">
        <v>1503</v>
      </c>
      <c r="J136" s="4" t="s">
        <v>1541</v>
      </c>
    </row>
    <row r="137" spans="1:10">
      <c r="A137" s="4">
        <v>136</v>
      </c>
      <c r="B137" s="4" t="s">
        <v>1056</v>
      </c>
      <c r="C137" s="4" t="s">
        <v>97</v>
      </c>
      <c r="D137" s="4" t="s">
        <v>1507</v>
      </c>
      <c r="E137" s="4" t="s">
        <v>1508</v>
      </c>
      <c r="F137" s="4" t="s">
        <v>1509</v>
      </c>
      <c r="G137" s="4" t="s">
        <v>1225</v>
      </c>
      <c r="J137" s="4" t="s">
        <v>1541</v>
      </c>
    </row>
    <row r="138" spans="1:10">
      <c r="A138" s="4">
        <v>137</v>
      </c>
      <c r="B138" s="4" t="s">
        <v>1056</v>
      </c>
      <c r="C138" s="4" t="s">
        <v>97</v>
      </c>
      <c r="D138" s="4" t="s">
        <v>1510</v>
      </c>
      <c r="E138" s="4" t="s">
        <v>1511</v>
      </c>
      <c r="F138" s="4" t="s">
        <v>1512</v>
      </c>
      <c r="G138" s="4" t="s">
        <v>1513</v>
      </c>
      <c r="H138" s="4" t="s">
        <v>1514</v>
      </c>
      <c r="J138" s="4" t="s">
        <v>1541</v>
      </c>
    </row>
    <row r="139" spans="1:10">
      <c r="A139" s="4">
        <v>138</v>
      </c>
      <c r="B139" s="4" t="s">
        <v>1056</v>
      </c>
      <c r="C139" s="4" t="s">
        <v>97</v>
      </c>
      <c r="D139" s="4" t="s">
        <v>1515</v>
      </c>
      <c r="E139" s="4" t="s">
        <v>1516</v>
      </c>
      <c r="F139" s="4" t="s">
        <v>1517</v>
      </c>
      <c r="G139" s="4" t="s">
        <v>1100</v>
      </c>
      <c r="J139" s="4" t="s">
        <v>1541</v>
      </c>
    </row>
    <row r="140" spans="1:10">
      <c r="A140" s="4">
        <v>139</v>
      </c>
      <c r="B140" s="4" t="s">
        <v>1056</v>
      </c>
      <c r="C140" s="4" t="s">
        <v>97</v>
      </c>
      <c r="D140" s="4" t="s">
        <v>1518</v>
      </c>
      <c r="E140" s="4" t="s">
        <v>1519</v>
      </c>
      <c r="F140" s="4" t="s">
        <v>1520</v>
      </c>
      <c r="G140" s="4" t="s">
        <v>1060</v>
      </c>
      <c r="J140" s="4" t="s">
        <v>1541</v>
      </c>
    </row>
    <row r="141" spans="1:10">
      <c r="A141" s="4">
        <v>140</v>
      </c>
      <c r="B141" s="4" t="s">
        <v>1056</v>
      </c>
      <c r="C141" s="4" t="s">
        <v>97</v>
      </c>
      <c r="D141" s="4" t="s">
        <v>1521</v>
      </c>
      <c r="E141" s="4" t="s">
        <v>1522</v>
      </c>
      <c r="F141" s="4" t="s">
        <v>1523</v>
      </c>
      <c r="G141" s="4" t="s">
        <v>1088</v>
      </c>
      <c r="J141" s="4" t="s">
        <v>1541</v>
      </c>
    </row>
    <row r="142" spans="1:10">
      <c r="A142" s="4">
        <v>141</v>
      </c>
      <c r="B142" s="4" t="s">
        <v>1056</v>
      </c>
      <c r="C142" s="4" t="s">
        <v>97</v>
      </c>
      <c r="D142" s="4" t="s">
        <v>1524</v>
      </c>
      <c r="E142" s="4" t="s">
        <v>1525</v>
      </c>
      <c r="F142" s="4" t="s">
        <v>1526</v>
      </c>
      <c r="G142" s="4" t="s">
        <v>1088</v>
      </c>
      <c r="J142" s="4" t="s">
        <v>1541</v>
      </c>
    </row>
    <row r="143" spans="1:10">
      <c r="A143" s="4">
        <v>142</v>
      </c>
      <c r="B143" s="4" t="s">
        <v>1056</v>
      </c>
      <c r="C143" s="4" t="s">
        <v>97</v>
      </c>
      <c r="D143" s="4" t="s">
        <v>1527</v>
      </c>
      <c r="E143" s="4" t="s">
        <v>1528</v>
      </c>
      <c r="F143" s="4" t="s">
        <v>1529</v>
      </c>
      <c r="G143" s="4" t="s">
        <v>1104</v>
      </c>
      <c r="J143" s="4" t="s">
        <v>1541</v>
      </c>
    </row>
    <row r="144" spans="1:10">
      <c r="A144" s="4">
        <v>143</v>
      </c>
      <c r="B144" s="4" t="s">
        <v>1056</v>
      </c>
      <c r="C144" s="4" t="s">
        <v>97</v>
      </c>
      <c r="D144" s="4" t="s">
        <v>1530</v>
      </c>
      <c r="E144" s="4" t="s">
        <v>1531</v>
      </c>
      <c r="F144" s="4" t="s">
        <v>1532</v>
      </c>
      <c r="G144" s="4" t="s">
        <v>1064</v>
      </c>
      <c r="J144" s="4" t="s">
        <v>1541</v>
      </c>
    </row>
    <row r="145" spans="1:10">
      <c r="A145" s="4">
        <v>144</v>
      </c>
      <c r="B145" s="4" t="s">
        <v>1056</v>
      </c>
      <c r="C145" s="4" t="s">
        <v>97</v>
      </c>
      <c r="D145" s="4" t="s">
        <v>1533</v>
      </c>
      <c r="E145" s="4" t="s">
        <v>1534</v>
      </c>
      <c r="F145" s="4" t="s">
        <v>1535</v>
      </c>
      <c r="G145" s="4" t="s">
        <v>1536</v>
      </c>
      <c r="J145" s="4" t="s">
        <v>1541</v>
      </c>
    </row>
    <row r="146" spans="1:10">
      <c r="A146" s="4">
        <v>145</v>
      </c>
      <c r="B146" s="4" t="s">
        <v>1056</v>
      </c>
      <c r="C146" s="4" t="s">
        <v>97</v>
      </c>
      <c r="D146" s="4" t="s">
        <v>1537</v>
      </c>
      <c r="E146" s="4" t="s">
        <v>1538</v>
      </c>
      <c r="F146" s="4" t="s">
        <v>1539</v>
      </c>
      <c r="G146" s="4" t="s">
        <v>1540</v>
      </c>
      <c r="J146" s="4" t="s">
        <v>1541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" zoomScaleNormal="100" workbookViewId="0">
      <selection activeCell="F44" sqref="F44"/>
    </sheetView>
  </sheetViews>
  <sheetFormatPr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26360469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19" t="s">
        <v>380</v>
      </c>
      <c r="F5" s="720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97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92" t="s">
        <v>1046</v>
      </c>
      <c r="G11" s="504"/>
    </row>
    <row r="12" spans="1:12" ht="27">
      <c r="D12" s="22"/>
      <c r="E12" s="81" t="s">
        <v>507</v>
      </c>
      <c r="F12" s="692" t="s">
        <v>1047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2" t="s">
        <v>45</v>
      </c>
      <c r="G14" s="506"/>
    </row>
    <row r="15" spans="1:12" ht="27" hidden="1">
      <c r="D15" s="22"/>
      <c r="E15" s="81" t="s">
        <v>301</v>
      </c>
      <c r="F15" s="629" t="s">
        <v>707</v>
      </c>
      <c r="G15" s="506"/>
    </row>
    <row r="16" spans="1:12" ht="27" hidden="1">
      <c r="D16" s="22"/>
      <c r="E16" s="81" t="s">
        <v>684</v>
      </c>
      <c r="F16" s="646"/>
      <c r="G16" s="506"/>
    </row>
    <row r="17" spans="1:11" ht="19.5">
      <c r="D17" s="22"/>
      <c r="E17" s="23"/>
      <c r="F17" s="645" t="s">
        <v>690</v>
      </c>
      <c r="G17" s="19"/>
    </row>
    <row r="18" spans="1:11" s="620" customFormat="1" ht="5.25" hidden="1">
      <c r="A18" s="619"/>
      <c r="B18" s="619"/>
      <c r="D18" s="621"/>
      <c r="E18" s="618"/>
      <c r="F18" s="622"/>
      <c r="G18" s="621"/>
      <c r="I18" s="623"/>
    </row>
    <row r="19" spans="1:11" ht="27">
      <c r="D19" s="22"/>
      <c r="E19" s="81" t="s">
        <v>661</v>
      </c>
      <c r="F19" s="663" t="s">
        <v>1542</v>
      </c>
      <c r="G19" s="506"/>
    </row>
    <row r="20" spans="1:11" ht="27">
      <c r="D20" s="22"/>
      <c r="E20" s="81" t="s">
        <v>662</v>
      </c>
      <c r="F20" s="662" t="s">
        <v>1543</v>
      </c>
      <c r="G20" s="506"/>
    </row>
    <row r="21" spans="1:11" s="620" customFormat="1" ht="5.25" hidden="1">
      <c r="A21" s="619"/>
      <c r="B21" s="619"/>
      <c r="D21" s="621"/>
      <c r="E21" s="618"/>
      <c r="F21" s="637"/>
      <c r="G21" s="621"/>
      <c r="I21" s="623"/>
    </row>
    <row r="22" spans="1:11" s="640" customFormat="1" ht="19.5" hidden="1">
      <c r="A22" s="643"/>
      <c r="B22" s="90"/>
      <c r="C22" s="638"/>
      <c r="D22" s="641"/>
      <c r="E22" s="642"/>
      <c r="F22" s="647" t="s">
        <v>691</v>
      </c>
      <c r="G22" s="639"/>
      <c r="I22" s="54"/>
    </row>
    <row r="23" spans="1:11" s="620" customFormat="1" ht="5.25" hidden="1">
      <c r="A23" s="619"/>
      <c r="B23" s="619"/>
      <c r="D23" s="621"/>
      <c r="E23" s="618"/>
      <c r="F23" s="622"/>
      <c r="G23" s="621"/>
      <c r="I23" s="623"/>
    </row>
    <row r="24" spans="1:11" s="640" customFormat="1" ht="27" hidden="1">
      <c r="A24" s="643"/>
      <c r="B24" s="90"/>
      <c r="C24" s="638"/>
      <c r="D24" s="641"/>
      <c r="E24" s="648" t="s">
        <v>692</v>
      </c>
      <c r="F24" s="646"/>
      <c r="G24" s="644"/>
      <c r="I24" s="54"/>
    </row>
    <row r="25" spans="1:11" s="640" customFormat="1" ht="27" hidden="1">
      <c r="A25" s="643"/>
      <c r="B25" s="90"/>
      <c r="C25" s="638"/>
      <c r="D25" s="641"/>
      <c r="E25" s="648" t="s">
        <v>693</v>
      </c>
      <c r="F25" s="654"/>
      <c r="G25" s="644"/>
      <c r="I25" s="54"/>
    </row>
    <row r="26" spans="1:11" s="620" customFormat="1" ht="5.25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1430</v>
      </c>
      <c r="G29" s="505"/>
      <c r="K29" s="21" t="s">
        <v>671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1431</v>
      </c>
      <c r="G31" s="505"/>
    </row>
    <row r="32" spans="1:11" ht="27">
      <c r="C32" s="26"/>
      <c r="D32" s="27"/>
      <c r="E32" s="28" t="s">
        <v>57</v>
      </c>
      <c r="F32" s="454" t="s">
        <v>1130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4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5.25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583</v>
      </c>
      <c r="F38" s="662" t="s">
        <v>1544</v>
      </c>
      <c r="G38" s="504"/>
    </row>
    <row r="39" spans="1:9" ht="27">
      <c r="A39" s="292"/>
      <c r="B39" s="92"/>
      <c r="D39" s="31"/>
      <c r="E39" s="40" t="s">
        <v>584</v>
      </c>
      <c r="F39" s="662" t="s">
        <v>1545</v>
      </c>
      <c r="G39" s="504"/>
    </row>
    <row r="40" spans="1:9" ht="19.5">
      <c r="D40" s="22"/>
      <c r="E40" s="23"/>
      <c r="F40" s="589" t="s">
        <v>616</v>
      </c>
      <c r="G40" s="19"/>
    </row>
    <row r="41" spans="1:9" ht="27">
      <c r="A41" s="292"/>
      <c r="D41" s="19"/>
      <c r="E41" s="587" t="s">
        <v>90</v>
      </c>
      <c r="F41" s="666" t="s">
        <v>1546</v>
      </c>
      <c r="G41" s="504"/>
    </row>
    <row r="42" spans="1:9" ht="27">
      <c r="A42" s="292"/>
      <c r="B42" s="92"/>
      <c r="D42" s="31"/>
      <c r="E42" s="587" t="s">
        <v>91</v>
      </c>
      <c r="F42" s="666" t="s">
        <v>1547</v>
      </c>
      <c r="G42" s="504"/>
    </row>
    <row r="43" spans="1:9" ht="27">
      <c r="A43" s="292"/>
      <c r="B43" s="92"/>
      <c r="D43" s="31"/>
      <c r="E43" s="587" t="s">
        <v>617</v>
      </c>
      <c r="F43" s="666" t="s">
        <v>1548</v>
      </c>
      <c r="G43" s="504"/>
    </row>
    <row r="44" spans="1:9" ht="27">
      <c r="D44" s="22"/>
      <c r="E44" s="588" t="s">
        <v>618</v>
      </c>
      <c r="F44" s="666" t="s">
        <v>1549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21"/>
      <c r="F52" s="721"/>
      <c r="G52" s="721"/>
      <c r="H52" s="721"/>
      <c r="I52" s="721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4"/>
    </row>
  </sheetData>
  <phoneticPr fontId="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68"/>
  <sheetViews>
    <sheetView showGridLines="0" zoomScaleNormal="100" workbookViewId="0"/>
  </sheetViews>
  <sheetFormatPr defaultRowHeight="11.25"/>
  <sheetData>
    <row r="1" spans="1:4">
      <c r="A1" t="s">
        <v>1042</v>
      </c>
      <c r="B1" t="s">
        <v>551</v>
      </c>
      <c r="C1" t="s">
        <v>552</v>
      </c>
      <c r="D1" t="s">
        <v>1041</v>
      </c>
    </row>
    <row r="2" spans="1:4">
      <c r="A2">
        <v>1</v>
      </c>
      <c r="B2" t="s">
        <v>708</v>
      </c>
      <c r="C2" t="s">
        <v>708</v>
      </c>
      <c r="D2" t="s">
        <v>709</v>
      </c>
    </row>
    <row r="3" spans="1:4">
      <c r="A3">
        <v>2</v>
      </c>
      <c r="B3" t="s">
        <v>708</v>
      </c>
      <c r="C3" t="s">
        <v>710</v>
      </c>
      <c r="D3" t="s">
        <v>711</v>
      </c>
    </row>
    <row r="4" spans="1:4">
      <c r="A4">
        <v>3</v>
      </c>
      <c r="B4" t="s">
        <v>708</v>
      </c>
      <c r="C4" t="s">
        <v>712</v>
      </c>
      <c r="D4" t="s">
        <v>713</v>
      </c>
    </row>
    <row r="5" spans="1:4">
      <c r="A5">
        <v>4</v>
      </c>
      <c r="B5" t="s">
        <v>708</v>
      </c>
      <c r="C5" t="s">
        <v>714</v>
      </c>
      <c r="D5" t="s">
        <v>715</v>
      </c>
    </row>
    <row r="6" spans="1:4">
      <c r="A6">
        <v>5</v>
      </c>
      <c r="B6" t="s">
        <v>708</v>
      </c>
      <c r="C6" t="s">
        <v>716</v>
      </c>
      <c r="D6" t="s">
        <v>717</v>
      </c>
    </row>
    <row r="7" spans="1:4">
      <c r="A7">
        <v>6</v>
      </c>
      <c r="B7" t="s">
        <v>708</v>
      </c>
      <c r="C7" t="s">
        <v>718</v>
      </c>
      <c r="D7" t="s">
        <v>719</v>
      </c>
    </row>
    <row r="8" spans="1:4">
      <c r="A8">
        <v>7</v>
      </c>
      <c r="B8" t="s">
        <v>720</v>
      </c>
      <c r="C8" t="s">
        <v>720</v>
      </c>
      <c r="D8" t="s">
        <v>721</v>
      </c>
    </row>
    <row r="9" spans="1:4">
      <c r="A9">
        <v>8</v>
      </c>
      <c r="B9" t="s">
        <v>720</v>
      </c>
      <c r="C9" t="s">
        <v>722</v>
      </c>
      <c r="D9" t="s">
        <v>723</v>
      </c>
    </row>
    <row r="10" spans="1:4">
      <c r="A10">
        <v>9</v>
      </c>
      <c r="B10" t="s">
        <v>720</v>
      </c>
      <c r="C10" t="s">
        <v>724</v>
      </c>
      <c r="D10" t="s">
        <v>725</v>
      </c>
    </row>
    <row r="11" spans="1:4">
      <c r="A11">
        <v>10</v>
      </c>
      <c r="B11" t="s">
        <v>720</v>
      </c>
      <c r="C11" t="s">
        <v>726</v>
      </c>
      <c r="D11" t="s">
        <v>727</v>
      </c>
    </row>
    <row r="12" spans="1:4">
      <c r="A12">
        <v>11</v>
      </c>
      <c r="B12" t="s">
        <v>720</v>
      </c>
      <c r="C12" t="s">
        <v>728</v>
      </c>
      <c r="D12" t="s">
        <v>729</v>
      </c>
    </row>
    <row r="13" spans="1:4">
      <c r="A13">
        <v>12</v>
      </c>
      <c r="B13" t="s">
        <v>720</v>
      </c>
      <c r="C13" t="s">
        <v>730</v>
      </c>
      <c r="D13" t="s">
        <v>731</v>
      </c>
    </row>
    <row r="14" spans="1:4">
      <c r="A14">
        <v>13</v>
      </c>
      <c r="B14" t="s">
        <v>720</v>
      </c>
      <c r="C14" t="s">
        <v>732</v>
      </c>
      <c r="D14" t="s">
        <v>733</v>
      </c>
    </row>
    <row r="15" spans="1:4">
      <c r="A15">
        <v>14</v>
      </c>
      <c r="B15" t="s">
        <v>720</v>
      </c>
      <c r="C15" t="s">
        <v>734</v>
      </c>
      <c r="D15" t="s">
        <v>735</v>
      </c>
    </row>
    <row r="16" spans="1:4">
      <c r="A16">
        <v>15</v>
      </c>
      <c r="B16" t="s">
        <v>720</v>
      </c>
      <c r="C16" t="s">
        <v>736</v>
      </c>
      <c r="D16" t="s">
        <v>737</v>
      </c>
    </row>
    <row r="17" spans="1:4">
      <c r="A17">
        <v>16</v>
      </c>
      <c r="B17" t="s">
        <v>720</v>
      </c>
      <c r="C17" t="s">
        <v>738</v>
      </c>
      <c r="D17" t="s">
        <v>739</v>
      </c>
    </row>
    <row r="18" spans="1:4">
      <c r="A18">
        <v>17</v>
      </c>
      <c r="B18" t="s">
        <v>740</v>
      </c>
      <c r="C18" t="s">
        <v>742</v>
      </c>
      <c r="D18" t="s">
        <v>743</v>
      </c>
    </row>
    <row r="19" spans="1:4">
      <c r="A19">
        <v>18</v>
      </c>
      <c r="B19" t="s">
        <v>740</v>
      </c>
      <c r="C19" t="s">
        <v>740</v>
      </c>
      <c r="D19" t="s">
        <v>741</v>
      </c>
    </row>
    <row r="20" spans="1:4">
      <c r="A20">
        <v>19</v>
      </c>
      <c r="B20" t="s">
        <v>740</v>
      </c>
      <c r="C20" t="s">
        <v>744</v>
      </c>
      <c r="D20" t="s">
        <v>745</v>
      </c>
    </row>
    <row r="21" spans="1:4">
      <c r="A21">
        <v>20</v>
      </c>
      <c r="B21" t="s">
        <v>740</v>
      </c>
      <c r="C21" t="s">
        <v>746</v>
      </c>
      <c r="D21" t="s">
        <v>747</v>
      </c>
    </row>
    <row r="22" spans="1:4">
      <c r="A22">
        <v>21</v>
      </c>
      <c r="B22" t="s">
        <v>740</v>
      </c>
      <c r="C22" t="s">
        <v>748</v>
      </c>
      <c r="D22" t="s">
        <v>749</v>
      </c>
    </row>
    <row r="23" spans="1:4">
      <c r="A23">
        <v>22</v>
      </c>
      <c r="B23" t="s">
        <v>740</v>
      </c>
      <c r="C23" t="s">
        <v>750</v>
      </c>
      <c r="D23" t="s">
        <v>751</v>
      </c>
    </row>
    <row r="24" spans="1:4">
      <c r="A24">
        <v>23</v>
      </c>
      <c r="B24" t="s">
        <v>740</v>
      </c>
      <c r="C24" t="s">
        <v>752</v>
      </c>
      <c r="D24" t="s">
        <v>753</v>
      </c>
    </row>
    <row r="25" spans="1:4">
      <c r="A25">
        <v>24</v>
      </c>
      <c r="B25" t="s">
        <v>754</v>
      </c>
      <c r="C25" t="s">
        <v>756</v>
      </c>
      <c r="D25" t="s">
        <v>757</v>
      </c>
    </row>
    <row r="26" spans="1:4">
      <c r="A26">
        <v>25</v>
      </c>
      <c r="B26" t="s">
        <v>754</v>
      </c>
      <c r="C26" t="s">
        <v>758</v>
      </c>
      <c r="D26" t="s">
        <v>759</v>
      </c>
    </row>
    <row r="27" spans="1:4">
      <c r="A27">
        <v>26</v>
      </c>
      <c r="B27" t="s">
        <v>754</v>
      </c>
      <c r="C27" t="s">
        <v>754</v>
      </c>
      <c r="D27" t="s">
        <v>755</v>
      </c>
    </row>
    <row r="28" spans="1:4">
      <c r="A28">
        <v>27</v>
      </c>
      <c r="B28" t="s">
        <v>754</v>
      </c>
      <c r="C28" t="s">
        <v>760</v>
      </c>
      <c r="D28" t="s">
        <v>761</v>
      </c>
    </row>
    <row r="29" spans="1:4">
      <c r="A29">
        <v>28</v>
      </c>
      <c r="B29" t="s">
        <v>754</v>
      </c>
      <c r="C29" t="s">
        <v>762</v>
      </c>
      <c r="D29" t="s">
        <v>763</v>
      </c>
    </row>
    <row r="30" spans="1:4">
      <c r="A30">
        <v>29</v>
      </c>
      <c r="B30" t="s">
        <v>754</v>
      </c>
      <c r="C30" t="s">
        <v>764</v>
      </c>
      <c r="D30" t="s">
        <v>765</v>
      </c>
    </row>
    <row r="31" spans="1:4">
      <c r="A31">
        <v>30</v>
      </c>
      <c r="B31" t="s">
        <v>754</v>
      </c>
      <c r="C31" t="s">
        <v>766</v>
      </c>
      <c r="D31" t="s">
        <v>767</v>
      </c>
    </row>
    <row r="32" spans="1:4">
      <c r="A32">
        <v>31</v>
      </c>
      <c r="B32" t="s">
        <v>754</v>
      </c>
      <c r="C32" t="s">
        <v>768</v>
      </c>
      <c r="D32" t="s">
        <v>769</v>
      </c>
    </row>
    <row r="33" spans="1:4">
      <c r="A33">
        <v>32</v>
      </c>
      <c r="B33" t="s">
        <v>754</v>
      </c>
      <c r="C33" t="s">
        <v>770</v>
      </c>
      <c r="D33" t="s">
        <v>771</v>
      </c>
    </row>
    <row r="34" spans="1:4">
      <c r="A34">
        <v>33</v>
      </c>
      <c r="B34" t="s">
        <v>772</v>
      </c>
      <c r="C34" t="s">
        <v>774</v>
      </c>
      <c r="D34" t="s">
        <v>775</v>
      </c>
    </row>
    <row r="35" spans="1:4">
      <c r="A35">
        <v>34</v>
      </c>
      <c r="B35" t="s">
        <v>772</v>
      </c>
      <c r="C35" t="s">
        <v>776</v>
      </c>
      <c r="D35" t="s">
        <v>777</v>
      </c>
    </row>
    <row r="36" spans="1:4">
      <c r="A36">
        <v>35</v>
      </c>
      <c r="B36" t="s">
        <v>772</v>
      </c>
      <c r="C36" t="s">
        <v>778</v>
      </c>
      <c r="D36" t="s">
        <v>779</v>
      </c>
    </row>
    <row r="37" spans="1:4">
      <c r="A37">
        <v>36</v>
      </c>
      <c r="B37" t="s">
        <v>772</v>
      </c>
      <c r="C37" t="s">
        <v>772</v>
      </c>
      <c r="D37" t="s">
        <v>773</v>
      </c>
    </row>
    <row r="38" spans="1:4">
      <c r="A38">
        <v>37</v>
      </c>
      <c r="B38" t="s">
        <v>772</v>
      </c>
      <c r="C38" t="s">
        <v>780</v>
      </c>
      <c r="D38" t="s">
        <v>781</v>
      </c>
    </row>
    <row r="39" spans="1:4">
      <c r="A39">
        <v>38</v>
      </c>
      <c r="B39" t="s">
        <v>772</v>
      </c>
      <c r="C39" t="s">
        <v>782</v>
      </c>
      <c r="D39" t="s">
        <v>783</v>
      </c>
    </row>
    <row r="40" spans="1:4">
      <c r="A40">
        <v>39</v>
      </c>
      <c r="B40" t="s">
        <v>772</v>
      </c>
      <c r="C40" t="s">
        <v>784</v>
      </c>
      <c r="D40" t="s">
        <v>785</v>
      </c>
    </row>
    <row r="41" spans="1:4">
      <c r="A41">
        <v>40</v>
      </c>
      <c r="B41" t="s">
        <v>772</v>
      </c>
      <c r="C41" t="s">
        <v>786</v>
      </c>
      <c r="D41" t="s">
        <v>787</v>
      </c>
    </row>
    <row r="42" spans="1:4">
      <c r="A42">
        <v>41</v>
      </c>
      <c r="B42" t="s">
        <v>772</v>
      </c>
      <c r="C42" t="s">
        <v>788</v>
      </c>
      <c r="D42" t="s">
        <v>789</v>
      </c>
    </row>
    <row r="43" spans="1:4">
      <c r="A43">
        <v>42</v>
      </c>
      <c r="B43" t="s">
        <v>790</v>
      </c>
      <c r="C43" t="s">
        <v>792</v>
      </c>
      <c r="D43" t="s">
        <v>793</v>
      </c>
    </row>
    <row r="44" spans="1:4">
      <c r="A44">
        <v>43</v>
      </c>
      <c r="B44" t="s">
        <v>790</v>
      </c>
      <c r="C44" t="s">
        <v>794</v>
      </c>
      <c r="D44" t="s">
        <v>795</v>
      </c>
    </row>
    <row r="45" spans="1:4">
      <c r="A45">
        <v>44</v>
      </c>
      <c r="B45" t="s">
        <v>790</v>
      </c>
      <c r="C45" t="s">
        <v>796</v>
      </c>
      <c r="D45" t="s">
        <v>797</v>
      </c>
    </row>
    <row r="46" spans="1:4">
      <c r="A46">
        <v>45</v>
      </c>
      <c r="B46" t="s">
        <v>790</v>
      </c>
      <c r="C46" t="s">
        <v>790</v>
      </c>
      <c r="D46" t="s">
        <v>791</v>
      </c>
    </row>
    <row r="47" spans="1:4">
      <c r="A47">
        <v>46</v>
      </c>
      <c r="B47" t="s">
        <v>790</v>
      </c>
      <c r="C47" t="s">
        <v>798</v>
      </c>
      <c r="D47" t="s">
        <v>799</v>
      </c>
    </row>
    <row r="48" spans="1:4">
      <c r="A48">
        <v>47</v>
      </c>
      <c r="B48" t="s">
        <v>790</v>
      </c>
      <c r="C48" t="s">
        <v>800</v>
      </c>
      <c r="D48" t="s">
        <v>801</v>
      </c>
    </row>
    <row r="49" spans="1:4">
      <c r="A49">
        <v>48</v>
      </c>
      <c r="B49" t="s">
        <v>790</v>
      </c>
      <c r="C49" t="s">
        <v>802</v>
      </c>
      <c r="D49" t="s">
        <v>803</v>
      </c>
    </row>
    <row r="50" spans="1:4">
      <c r="A50">
        <v>49</v>
      </c>
      <c r="B50" t="s">
        <v>804</v>
      </c>
      <c r="C50" t="s">
        <v>806</v>
      </c>
      <c r="D50" t="s">
        <v>807</v>
      </c>
    </row>
    <row r="51" spans="1:4">
      <c r="A51">
        <v>50</v>
      </c>
      <c r="B51" t="s">
        <v>804</v>
      </c>
      <c r="C51" t="s">
        <v>808</v>
      </c>
      <c r="D51" t="s">
        <v>809</v>
      </c>
    </row>
    <row r="52" spans="1:4">
      <c r="A52">
        <v>51</v>
      </c>
      <c r="B52" t="s">
        <v>804</v>
      </c>
      <c r="C52" t="s">
        <v>810</v>
      </c>
      <c r="D52" t="s">
        <v>811</v>
      </c>
    </row>
    <row r="53" spans="1:4">
      <c r="A53">
        <v>52</v>
      </c>
      <c r="B53" t="s">
        <v>804</v>
      </c>
      <c r="C53" t="s">
        <v>812</v>
      </c>
      <c r="D53" t="s">
        <v>813</v>
      </c>
    </row>
    <row r="54" spans="1:4">
      <c r="A54">
        <v>53</v>
      </c>
      <c r="B54" t="s">
        <v>804</v>
      </c>
      <c r="C54" t="s">
        <v>804</v>
      </c>
      <c r="D54" t="s">
        <v>805</v>
      </c>
    </row>
    <row r="55" spans="1:4">
      <c r="A55">
        <v>54</v>
      </c>
      <c r="B55" t="s">
        <v>804</v>
      </c>
      <c r="C55" t="s">
        <v>814</v>
      </c>
      <c r="D55" t="s">
        <v>815</v>
      </c>
    </row>
    <row r="56" spans="1:4">
      <c r="A56">
        <v>55</v>
      </c>
      <c r="B56" t="s">
        <v>804</v>
      </c>
      <c r="C56" t="s">
        <v>816</v>
      </c>
      <c r="D56" t="s">
        <v>817</v>
      </c>
    </row>
    <row r="57" spans="1:4">
      <c r="A57">
        <v>56</v>
      </c>
      <c r="B57" t="s">
        <v>804</v>
      </c>
      <c r="C57" t="s">
        <v>818</v>
      </c>
      <c r="D57" t="s">
        <v>819</v>
      </c>
    </row>
    <row r="58" spans="1:4">
      <c r="A58">
        <v>57</v>
      </c>
      <c r="B58" t="s">
        <v>820</v>
      </c>
      <c r="C58" t="s">
        <v>822</v>
      </c>
      <c r="D58" t="s">
        <v>823</v>
      </c>
    </row>
    <row r="59" spans="1:4">
      <c r="A59">
        <v>58</v>
      </c>
      <c r="B59" t="s">
        <v>820</v>
      </c>
      <c r="C59" t="s">
        <v>820</v>
      </c>
      <c r="D59" t="s">
        <v>821</v>
      </c>
    </row>
    <row r="60" spans="1:4">
      <c r="A60">
        <v>59</v>
      </c>
      <c r="B60" t="s">
        <v>820</v>
      </c>
      <c r="C60" t="s">
        <v>824</v>
      </c>
      <c r="D60" t="s">
        <v>825</v>
      </c>
    </row>
    <row r="61" spans="1:4">
      <c r="A61">
        <v>60</v>
      </c>
      <c r="B61" t="s">
        <v>820</v>
      </c>
      <c r="C61" t="s">
        <v>826</v>
      </c>
      <c r="D61" t="s">
        <v>827</v>
      </c>
    </row>
    <row r="62" spans="1:4">
      <c r="A62">
        <v>61</v>
      </c>
      <c r="B62" t="s">
        <v>820</v>
      </c>
      <c r="C62" t="s">
        <v>828</v>
      </c>
      <c r="D62" t="s">
        <v>829</v>
      </c>
    </row>
    <row r="63" spans="1:4">
      <c r="A63">
        <v>62</v>
      </c>
      <c r="B63" t="s">
        <v>820</v>
      </c>
      <c r="C63" t="s">
        <v>830</v>
      </c>
      <c r="D63" t="s">
        <v>831</v>
      </c>
    </row>
    <row r="64" spans="1:4">
      <c r="A64">
        <v>63</v>
      </c>
      <c r="B64" t="s">
        <v>820</v>
      </c>
      <c r="C64" t="s">
        <v>832</v>
      </c>
      <c r="D64" t="s">
        <v>833</v>
      </c>
    </row>
    <row r="65" spans="1:4">
      <c r="A65">
        <v>64</v>
      </c>
      <c r="B65" t="s">
        <v>820</v>
      </c>
      <c r="C65" t="s">
        <v>834</v>
      </c>
      <c r="D65" t="s">
        <v>835</v>
      </c>
    </row>
    <row r="66" spans="1:4">
      <c r="A66">
        <v>65</v>
      </c>
      <c r="B66" t="s">
        <v>820</v>
      </c>
      <c r="C66" t="s">
        <v>836</v>
      </c>
      <c r="D66" t="s">
        <v>837</v>
      </c>
    </row>
    <row r="67" spans="1:4">
      <c r="A67">
        <v>66</v>
      </c>
      <c r="B67" t="s">
        <v>838</v>
      </c>
      <c r="C67" t="s">
        <v>840</v>
      </c>
      <c r="D67" t="s">
        <v>841</v>
      </c>
    </row>
    <row r="68" spans="1:4">
      <c r="A68">
        <v>67</v>
      </c>
      <c r="B68" t="s">
        <v>838</v>
      </c>
      <c r="C68" t="s">
        <v>842</v>
      </c>
      <c r="D68" t="s">
        <v>843</v>
      </c>
    </row>
    <row r="69" spans="1:4">
      <c r="A69">
        <v>68</v>
      </c>
      <c r="B69" t="s">
        <v>838</v>
      </c>
      <c r="C69" t="s">
        <v>844</v>
      </c>
      <c r="D69" t="s">
        <v>845</v>
      </c>
    </row>
    <row r="70" spans="1:4">
      <c r="A70">
        <v>69</v>
      </c>
      <c r="B70" t="s">
        <v>838</v>
      </c>
      <c r="C70" t="s">
        <v>846</v>
      </c>
      <c r="D70" t="s">
        <v>847</v>
      </c>
    </row>
    <row r="71" spans="1:4">
      <c r="A71">
        <v>70</v>
      </c>
      <c r="B71" t="s">
        <v>838</v>
      </c>
      <c r="C71" t="s">
        <v>838</v>
      </c>
      <c r="D71" t="s">
        <v>839</v>
      </c>
    </row>
    <row r="72" spans="1:4">
      <c r="A72">
        <v>71</v>
      </c>
      <c r="B72" t="s">
        <v>838</v>
      </c>
      <c r="C72" t="s">
        <v>848</v>
      </c>
      <c r="D72" t="s">
        <v>849</v>
      </c>
    </row>
    <row r="73" spans="1:4">
      <c r="A73">
        <v>72</v>
      </c>
      <c r="B73" t="s">
        <v>838</v>
      </c>
      <c r="C73" t="s">
        <v>850</v>
      </c>
      <c r="D73" t="s">
        <v>851</v>
      </c>
    </row>
    <row r="74" spans="1:4">
      <c r="A74">
        <v>73</v>
      </c>
      <c r="B74" t="s">
        <v>838</v>
      </c>
      <c r="C74" t="s">
        <v>852</v>
      </c>
      <c r="D74" t="s">
        <v>853</v>
      </c>
    </row>
    <row r="75" spans="1:4">
      <c r="A75">
        <v>74</v>
      </c>
      <c r="B75" t="s">
        <v>838</v>
      </c>
      <c r="C75" t="s">
        <v>854</v>
      </c>
      <c r="D75" t="s">
        <v>855</v>
      </c>
    </row>
    <row r="76" spans="1:4">
      <c r="A76">
        <v>75</v>
      </c>
      <c r="B76" t="s">
        <v>838</v>
      </c>
      <c r="C76" t="s">
        <v>856</v>
      </c>
      <c r="D76" t="s">
        <v>857</v>
      </c>
    </row>
    <row r="77" spans="1:4">
      <c r="A77">
        <v>76</v>
      </c>
      <c r="B77" t="s">
        <v>858</v>
      </c>
      <c r="C77" t="s">
        <v>860</v>
      </c>
      <c r="D77" t="s">
        <v>861</v>
      </c>
    </row>
    <row r="78" spans="1:4">
      <c r="A78">
        <v>77</v>
      </c>
      <c r="B78" t="s">
        <v>858</v>
      </c>
      <c r="C78" t="s">
        <v>858</v>
      </c>
      <c r="D78" t="s">
        <v>859</v>
      </c>
    </row>
    <row r="79" spans="1:4">
      <c r="A79">
        <v>78</v>
      </c>
      <c r="B79" t="s">
        <v>858</v>
      </c>
      <c r="C79" t="s">
        <v>862</v>
      </c>
      <c r="D79" t="s">
        <v>863</v>
      </c>
    </row>
    <row r="80" spans="1:4">
      <c r="A80">
        <v>79</v>
      </c>
      <c r="B80" t="s">
        <v>858</v>
      </c>
      <c r="C80" t="s">
        <v>864</v>
      </c>
      <c r="D80" t="s">
        <v>865</v>
      </c>
    </row>
    <row r="81" spans="1:4">
      <c r="A81">
        <v>80</v>
      </c>
      <c r="B81" t="s">
        <v>858</v>
      </c>
      <c r="C81" t="s">
        <v>866</v>
      </c>
      <c r="D81" t="s">
        <v>867</v>
      </c>
    </row>
    <row r="82" spans="1:4">
      <c r="A82">
        <v>81</v>
      </c>
      <c r="B82" t="s">
        <v>858</v>
      </c>
      <c r="C82" t="s">
        <v>868</v>
      </c>
      <c r="D82" t="s">
        <v>869</v>
      </c>
    </row>
    <row r="83" spans="1:4">
      <c r="A83">
        <v>82</v>
      </c>
      <c r="B83" t="s">
        <v>870</v>
      </c>
      <c r="C83" t="s">
        <v>872</v>
      </c>
      <c r="D83" t="s">
        <v>873</v>
      </c>
    </row>
    <row r="84" spans="1:4">
      <c r="A84">
        <v>83</v>
      </c>
      <c r="B84" t="s">
        <v>870</v>
      </c>
      <c r="C84" t="s">
        <v>874</v>
      </c>
      <c r="D84" t="s">
        <v>875</v>
      </c>
    </row>
    <row r="85" spans="1:4">
      <c r="A85">
        <v>84</v>
      </c>
      <c r="B85" t="s">
        <v>870</v>
      </c>
      <c r="C85" t="s">
        <v>870</v>
      </c>
      <c r="D85" t="s">
        <v>871</v>
      </c>
    </row>
    <row r="86" spans="1:4">
      <c r="A86">
        <v>85</v>
      </c>
      <c r="B86" t="s">
        <v>870</v>
      </c>
      <c r="C86" t="s">
        <v>876</v>
      </c>
      <c r="D86" t="s">
        <v>877</v>
      </c>
    </row>
    <row r="87" spans="1:4">
      <c r="A87">
        <v>86</v>
      </c>
      <c r="B87" t="s">
        <v>870</v>
      </c>
      <c r="C87" t="s">
        <v>878</v>
      </c>
      <c r="D87" t="s">
        <v>879</v>
      </c>
    </row>
    <row r="88" spans="1:4">
      <c r="A88">
        <v>87</v>
      </c>
      <c r="B88" t="s">
        <v>870</v>
      </c>
      <c r="C88" t="s">
        <v>880</v>
      </c>
      <c r="D88" t="s">
        <v>881</v>
      </c>
    </row>
    <row r="89" spans="1:4">
      <c r="A89">
        <v>88</v>
      </c>
      <c r="B89" t="s">
        <v>870</v>
      </c>
      <c r="C89" t="s">
        <v>882</v>
      </c>
      <c r="D89" t="s">
        <v>883</v>
      </c>
    </row>
    <row r="90" spans="1:4">
      <c r="A90">
        <v>89</v>
      </c>
      <c r="B90" t="s">
        <v>884</v>
      </c>
      <c r="C90" t="s">
        <v>886</v>
      </c>
      <c r="D90" t="s">
        <v>887</v>
      </c>
    </row>
    <row r="91" spans="1:4">
      <c r="A91">
        <v>90</v>
      </c>
      <c r="B91" t="s">
        <v>884</v>
      </c>
      <c r="C91" t="s">
        <v>884</v>
      </c>
      <c r="D91" t="s">
        <v>885</v>
      </c>
    </row>
    <row r="92" spans="1:4">
      <c r="A92">
        <v>91</v>
      </c>
      <c r="B92" t="s">
        <v>884</v>
      </c>
      <c r="C92" t="s">
        <v>888</v>
      </c>
      <c r="D92" t="s">
        <v>889</v>
      </c>
    </row>
    <row r="93" spans="1:4">
      <c r="A93">
        <v>92</v>
      </c>
      <c r="B93" t="s">
        <v>884</v>
      </c>
      <c r="C93" t="s">
        <v>890</v>
      </c>
      <c r="D93" t="s">
        <v>891</v>
      </c>
    </row>
    <row r="94" spans="1:4">
      <c r="A94">
        <v>93</v>
      </c>
      <c r="B94" t="s">
        <v>884</v>
      </c>
      <c r="C94" t="s">
        <v>892</v>
      </c>
      <c r="D94" t="s">
        <v>893</v>
      </c>
    </row>
    <row r="95" spans="1:4">
      <c r="A95">
        <v>94</v>
      </c>
      <c r="B95" t="s">
        <v>884</v>
      </c>
      <c r="C95" t="s">
        <v>894</v>
      </c>
      <c r="D95" t="s">
        <v>895</v>
      </c>
    </row>
    <row r="96" spans="1:4">
      <c r="A96">
        <v>95</v>
      </c>
      <c r="B96" t="s">
        <v>884</v>
      </c>
      <c r="C96" t="s">
        <v>896</v>
      </c>
      <c r="D96" t="s">
        <v>897</v>
      </c>
    </row>
    <row r="97" spans="1:4">
      <c r="A97">
        <v>96</v>
      </c>
      <c r="B97" t="s">
        <v>898</v>
      </c>
      <c r="C97" t="s">
        <v>900</v>
      </c>
      <c r="D97" t="s">
        <v>901</v>
      </c>
    </row>
    <row r="98" spans="1:4">
      <c r="A98">
        <v>97</v>
      </c>
      <c r="B98" t="s">
        <v>898</v>
      </c>
      <c r="C98" t="s">
        <v>902</v>
      </c>
      <c r="D98" t="s">
        <v>903</v>
      </c>
    </row>
    <row r="99" spans="1:4">
      <c r="A99">
        <v>98</v>
      </c>
      <c r="B99" t="s">
        <v>898</v>
      </c>
      <c r="C99" t="s">
        <v>904</v>
      </c>
      <c r="D99" t="s">
        <v>905</v>
      </c>
    </row>
    <row r="100" spans="1:4">
      <c r="A100">
        <v>99</v>
      </c>
      <c r="B100" t="s">
        <v>898</v>
      </c>
      <c r="C100" t="s">
        <v>906</v>
      </c>
      <c r="D100" t="s">
        <v>907</v>
      </c>
    </row>
    <row r="101" spans="1:4">
      <c r="A101">
        <v>100</v>
      </c>
      <c r="B101" t="s">
        <v>898</v>
      </c>
      <c r="C101" t="s">
        <v>898</v>
      </c>
      <c r="D101" t="s">
        <v>899</v>
      </c>
    </row>
    <row r="102" spans="1:4">
      <c r="A102">
        <v>101</v>
      </c>
      <c r="B102" t="s">
        <v>898</v>
      </c>
      <c r="C102" t="s">
        <v>908</v>
      </c>
      <c r="D102" t="s">
        <v>909</v>
      </c>
    </row>
    <row r="103" spans="1:4">
      <c r="A103">
        <v>102</v>
      </c>
      <c r="B103" t="s">
        <v>910</v>
      </c>
      <c r="C103" t="s">
        <v>912</v>
      </c>
      <c r="D103" t="s">
        <v>913</v>
      </c>
    </row>
    <row r="104" spans="1:4">
      <c r="A104">
        <v>103</v>
      </c>
      <c r="B104" t="s">
        <v>910</v>
      </c>
      <c r="C104" t="s">
        <v>914</v>
      </c>
      <c r="D104" t="s">
        <v>915</v>
      </c>
    </row>
    <row r="105" spans="1:4">
      <c r="A105">
        <v>104</v>
      </c>
      <c r="B105" t="s">
        <v>910</v>
      </c>
      <c r="C105" t="s">
        <v>916</v>
      </c>
      <c r="D105" t="s">
        <v>917</v>
      </c>
    </row>
    <row r="106" spans="1:4">
      <c r="A106">
        <v>105</v>
      </c>
      <c r="B106" t="s">
        <v>910</v>
      </c>
      <c r="C106" t="s">
        <v>910</v>
      </c>
      <c r="D106" t="s">
        <v>911</v>
      </c>
    </row>
    <row r="107" spans="1:4">
      <c r="A107">
        <v>106</v>
      </c>
      <c r="B107" t="s">
        <v>910</v>
      </c>
      <c r="C107" t="s">
        <v>918</v>
      </c>
      <c r="D107" t="s">
        <v>919</v>
      </c>
    </row>
    <row r="108" spans="1:4">
      <c r="A108">
        <v>107</v>
      </c>
      <c r="B108" t="s">
        <v>910</v>
      </c>
      <c r="C108" t="s">
        <v>920</v>
      </c>
      <c r="D108" t="s">
        <v>921</v>
      </c>
    </row>
    <row r="109" spans="1:4">
      <c r="A109">
        <v>108</v>
      </c>
      <c r="B109" t="s">
        <v>910</v>
      </c>
      <c r="C109" t="s">
        <v>922</v>
      </c>
      <c r="D109" t="s">
        <v>923</v>
      </c>
    </row>
    <row r="110" spans="1:4">
      <c r="A110">
        <v>109</v>
      </c>
      <c r="B110" t="s">
        <v>924</v>
      </c>
      <c r="C110" t="s">
        <v>926</v>
      </c>
      <c r="D110" t="s">
        <v>927</v>
      </c>
    </row>
    <row r="111" spans="1:4">
      <c r="A111">
        <v>110</v>
      </c>
      <c r="B111" t="s">
        <v>924</v>
      </c>
      <c r="C111" t="s">
        <v>928</v>
      </c>
      <c r="D111" t="s">
        <v>929</v>
      </c>
    </row>
    <row r="112" spans="1:4">
      <c r="A112">
        <v>111</v>
      </c>
      <c r="B112" t="s">
        <v>924</v>
      </c>
      <c r="C112" t="s">
        <v>930</v>
      </c>
      <c r="D112" t="s">
        <v>931</v>
      </c>
    </row>
    <row r="113" spans="1:4">
      <c r="A113">
        <v>112</v>
      </c>
      <c r="B113" t="s">
        <v>924</v>
      </c>
      <c r="C113" t="s">
        <v>924</v>
      </c>
      <c r="D113" t="s">
        <v>925</v>
      </c>
    </row>
    <row r="114" spans="1:4">
      <c r="A114">
        <v>113</v>
      </c>
      <c r="B114" t="s">
        <v>924</v>
      </c>
      <c r="C114" t="s">
        <v>932</v>
      </c>
      <c r="D114" t="s">
        <v>933</v>
      </c>
    </row>
    <row r="115" spans="1:4">
      <c r="A115">
        <v>114</v>
      </c>
      <c r="B115" t="s">
        <v>924</v>
      </c>
      <c r="C115" t="s">
        <v>934</v>
      </c>
      <c r="D115" t="s">
        <v>935</v>
      </c>
    </row>
    <row r="116" spans="1:4">
      <c r="A116">
        <v>115</v>
      </c>
      <c r="B116" t="s">
        <v>936</v>
      </c>
      <c r="C116" t="s">
        <v>938</v>
      </c>
      <c r="D116" t="s">
        <v>939</v>
      </c>
    </row>
    <row r="117" spans="1:4">
      <c r="A117">
        <v>116</v>
      </c>
      <c r="B117" t="s">
        <v>936</v>
      </c>
      <c r="C117" t="s">
        <v>940</v>
      </c>
      <c r="D117" t="s">
        <v>941</v>
      </c>
    </row>
    <row r="118" spans="1:4">
      <c r="A118">
        <v>117</v>
      </c>
      <c r="B118" t="s">
        <v>936</v>
      </c>
      <c r="C118" t="s">
        <v>942</v>
      </c>
      <c r="D118" t="s">
        <v>943</v>
      </c>
    </row>
    <row r="119" spans="1:4">
      <c r="A119">
        <v>118</v>
      </c>
      <c r="B119" t="s">
        <v>936</v>
      </c>
      <c r="C119" t="s">
        <v>944</v>
      </c>
      <c r="D119" t="s">
        <v>945</v>
      </c>
    </row>
    <row r="120" spans="1:4">
      <c r="A120">
        <v>119</v>
      </c>
      <c r="B120" t="s">
        <v>936</v>
      </c>
      <c r="C120" t="s">
        <v>946</v>
      </c>
      <c r="D120" t="s">
        <v>947</v>
      </c>
    </row>
    <row r="121" spans="1:4">
      <c r="A121">
        <v>120</v>
      </c>
      <c r="B121" t="s">
        <v>936</v>
      </c>
      <c r="C121" t="s">
        <v>936</v>
      </c>
      <c r="D121" t="s">
        <v>937</v>
      </c>
    </row>
    <row r="122" spans="1:4">
      <c r="A122">
        <v>121</v>
      </c>
      <c r="B122" t="s">
        <v>936</v>
      </c>
      <c r="C122" t="s">
        <v>948</v>
      </c>
      <c r="D122" t="s">
        <v>949</v>
      </c>
    </row>
    <row r="123" spans="1:4">
      <c r="A123">
        <v>122</v>
      </c>
      <c r="B123" t="s">
        <v>936</v>
      </c>
      <c r="C123" t="s">
        <v>950</v>
      </c>
      <c r="D123" t="s">
        <v>951</v>
      </c>
    </row>
    <row r="124" spans="1:4">
      <c r="A124">
        <v>123</v>
      </c>
      <c r="B124" t="s">
        <v>952</v>
      </c>
      <c r="C124" t="s">
        <v>954</v>
      </c>
      <c r="D124" t="s">
        <v>955</v>
      </c>
    </row>
    <row r="125" spans="1:4">
      <c r="A125">
        <v>124</v>
      </c>
      <c r="B125" t="s">
        <v>952</v>
      </c>
      <c r="C125" t="s">
        <v>956</v>
      </c>
      <c r="D125" t="s">
        <v>957</v>
      </c>
    </row>
    <row r="126" spans="1:4">
      <c r="A126">
        <v>125</v>
      </c>
      <c r="B126" t="s">
        <v>952</v>
      </c>
      <c r="C126" t="s">
        <v>958</v>
      </c>
      <c r="D126" t="s">
        <v>959</v>
      </c>
    </row>
    <row r="127" spans="1:4">
      <c r="A127">
        <v>126</v>
      </c>
      <c r="B127" t="s">
        <v>952</v>
      </c>
      <c r="C127" t="s">
        <v>960</v>
      </c>
      <c r="D127" t="s">
        <v>961</v>
      </c>
    </row>
    <row r="128" spans="1:4">
      <c r="A128">
        <v>127</v>
      </c>
      <c r="B128" t="s">
        <v>952</v>
      </c>
      <c r="C128" t="s">
        <v>952</v>
      </c>
      <c r="D128" t="s">
        <v>953</v>
      </c>
    </row>
    <row r="129" spans="1:4">
      <c r="A129">
        <v>128</v>
      </c>
      <c r="B129" t="s">
        <v>952</v>
      </c>
      <c r="C129" t="s">
        <v>962</v>
      </c>
      <c r="D129" t="s">
        <v>963</v>
      </c>
    </row>
    <row r="130" spans="1:4">
      <c r="A130">
        <v>129</v>
      </c>
      <c r="B130" t="s">
        <v>952</v>
      </c>
      <c r="C130" t="s">
        <v>964</v>
      </c>
      <c r="D130" t="s">
        <v>965</v>
      </c>
    </row>
    <row r="131" spans="1:4">
      <c r="A131">
        <v>130</v>
      </c>
      <c r="B131" t="s">
        <v>952</v>
      </c>
      <c r="C131" t="s">
        <v>966</v>
      </c>
      <c r="D131" t="s">
        <v>967</v>
      </c>
    </row>
    <row r="132" spans="1:4">
      <c r="A132">
        <v>131</v>
      </c>
      <c r="B132" t="s">
        <v>968</v>
      </c>
      <c r="C132" t="s">
        <v>970</v>
      </c>
      <c r="D132" t="s">
        <v>971</v>
      </c>
    </row>
    <row r="133" spans="1:4">
      <c r="A133">
        <v>132</v>
      </c>
      <c r="B133" t="s">
        <v>968</v>
      </c>
      <c r="C133" t="s">
        <v>972</v>
      </c>
      <c r="D133" t="s">
        <v>973</v>
      </c>
    </row>
    <row r="134" spans="1:4">
      <c r="A134">
        <v>133</v>
      </c>
      <c r="B134" t="s">
        <v>968</v>
      </c>
      <c r="C134" t="s">
        <v>974</v>
      </c>
      <c r="D134" t="s">
        <v>975</v>
      </c>
    </row>
    <row r="135" spans="1:4">
      <c r="A135">
        <v>134</v>
      </c>
      <c r="B135" t="s">
        <v>968</v>
      </c>
      <c r="C135" t="s">
        <v>976</v>
      </c>
      <c r="D135" t="s">
        <v>977</v>
      </c>
    </row>
    <row r="136" spans="1:4">
      <c r="A136">
        <v>135</v>
      </c>
      <c r="B136" t="s">
        <v>968</v>
      </c>
      <c r="C136" t="s">
        <v>968</v>
      </c>
      <c r="D136" t="s">
        <v>969</v>
      </c>
    </row>
    <row r="137" spans="1:4">
      <c r="A137">
        <v>136</v>
      </c>
      <c r="B137" t="s">
        <v>968</v>
      </c>
      <c r="C137" t="s">
        <v>978</v>
      </c>
      <c r="D137" t="s">
        <v>979</v>
      </c>
    </row>
    <row r="138" spans="1:4">
      <c r="A138">
        <v>137</v>
      </c>
      <c r="B138" t="s">
        <v>968</v>
      </c>
      <c r="C138" t="s">
        <v>980</v>
      </c>
      <c r="D138" t="s">
        <v>981</v>
      </c>
    </row>
    <row r="139" spans="1:4">
      <c r="A139">
        <v>138</v>
      </c>
      <c r="B139" t="s">
        <v>982</v>
      </c>
      <c r="C139" t="s">
        <v>984</v>
      </c>
      <c r="D139" t="s">
        <v>985</v>
      </c>
    </row>
    <row r="140" spans="1:4">
      <c r="A140">
        <v>139</v>
      </c>
      <c r="B140" t="s">
        <v>982</v>
      </c>
      <c r="C140" t="s">
        <v>986</v>
      </c>
      <c r="D140" t="s">
        <v>987</v>
      </c>
    </row>
    <row r="141" spans="1:4">
      <c r="A141">
        <v>140</v>
      </c>
      <c r="B141" t="s">
        <v>982</v>
      </c>
      <c r="C141" t="s">
        <v>988</v>
      </c>
      <c r="D141" t="s">
        <v>989</v>
      </c>
    </row>
    <row r="142" spans="1:4">
      <c r="A142">
        <v>141</v>
      </c>
      <c r="B142" t="s">
        <v>982</v>
      </c>
      <c r="C142" t="s">
        <v>990</v>
      </c>
      <c r="D142" t="s">
        <v>991</v>
      </c>
    </row>
    <row r="143" spans="1:4">
      <c r="A143">
        <v>142</v>
      </c>
      <c r="B143" t="s">
        <v>982</v>
      </c>
      <c r="C143" t="s">
        <v>992</v>
      </c>
      <c r="D143" t="s">
        <v>993</v>
      </c>
    </row>
    <row r="144" spans="1:4">
      <c r="A144">
        <v>143</v>
      </c>
      <c r="B144" t="s">
        <v>982</v>
      </c>
      <c r="C144" t="s">
        <v>982</v>
      </c>
      <c r="D144" t="s">
        <v>983</v>
      </c>
    </row>
    <row r="145" spans="1:4">
      <c r="A145">
        <v>144</v>
      </c>
      <c r="B145" t="s">
        <v>982</v>
      </c>
      <c r="C145" t="s">
        <v>994</v>
      </c>
      <c r="D145" t="s">
        <v>995</v>
      </c>
    </row>
    <row r="146" spans="1:4">
      <c r="A146">
        <v>145</v>
      </c>
      <c r="B146" t="s">
        <v>996</v>
      </c>
      <c r="C146" t="s">
        <v>998</v>
      </c>
      <c r="D146" t="s">
        <v>999</v>
      </c>
    </row>
    <row r="147" spans="1:4">
      <c r="A147">
        <v>146</v>
      </c>
      <c r="B147" t="s">
        <v>996</v>
      </c>
      <c r="C147" t="s">
        <v>806</v>
      </c>
      <c r="D147" t="s">
        <v>1000</v>
      </c>
    </row>
    <row r="148" spans="1:4">
      <c r="A148">
        <v>147</v>
      </c>
      <c r="B148" t="s">
        <v>996</v>
      </c>
      <c r="C148" t="s">
        <v>1001</v>
      </c>
      <c r="D148" t="s">
        <v>1002</v>
      </c>
    </row>
    <row r="149" spans="1:4">
      <c r="A149">
        <v>148</v>
      </c>
      <c r="B149" t="s">
        <v>996</v>
      </c>
      <c r="C149" t="s">
        <v>1003</v>
      </c>
      <c r="D149" t="s">
        <v>1004</v>
      </c>
    </row>
    <row r="150" spans="1:4">
      <c r="A150">
        <v>149</v>
      </c>
      <c r="B150" t="s">
        <v>996</v>
      </c>
      <c r="C150" t="s">
        <v>1005</v>
      </c>
      <c r="D150" t="s">
        <v>1006</v>
      </c>
    </row>
    <row r="151" spans="1:4">
      <c r="A151">
        <v>150</v>
      </c>
      <c r="B151" t="s">
        <v>996</v>
      </c>
      <c r="C151" t="s">
        <v>1007</v>
      </c>
      <c r="D151" t="s">
        <v>1008</v>
      </c>
    </row>
    <row r="152" spans="1:4">
      <c r="A152">
        <v>151</v>
      </c>
      <c r="B152" t="s">
        <v>996</v>
      </c>
      <c r="C152" t="s">
        <v>1009</v>
      </c>
      <c r="D152" t="s">
        <v>1010</v>
      </c>
    </row>
    <row r="153" spans="1:4">
      <c r="A153">
        <v>152</v>
      </c>
      <c r="B153" t="s">
        <v>996</v>
      </c>
      <c r="C153" t="s">
        <v>996</v>
      </c>
      <c r="D153" t="s">
        <v>997</v>
      </c>
    </row>
    <row r="154" spans="1:4">
      <c r="A154">
        <v>153</v>
      </c>
      <c r="B154" t="s">
        <v>996</v>
      </c>
      <c r="C154" t="s">
        <v>1011</v>
      </c>
      <c r="D154" t="s">
        <v>1012</v>
      </c>
    </row>
    <row r="155" spans="1:4">
      <c r="A155">
        <v>154</v>
      </c>
      <c r="B155" t="s">
        <v>1013</v>
      </c>
      <c r="C155" t="s">
        <v>1015</v>
      </c>
      <c r="D155" t="s">
        <v>1016</v>
      </c>
    </row>
    <row r="156" spans="1:4">
      <c r="A156">
        <v>155</v>
      </c>
      <c r="B156" t="s">
        <v>1013</v>
      </c>
      <c r="C156" t="s">
        <v>1017</v>
      </c>
      <c r="D156" t="s">
        <v>1018</v>
      </c>
    </row>
    <row r="157" spans="1:4">
      <c r="A157">
        <v>156</v>
      </c>
      <c r="B157" t="s">
        <v>1013</v>
      </c>
      <c r="C157" t="s">
        <v>1019</v>
      </c>
      <c r="D157" t="s">
        <v>1020</v>
      </c>
    </row>
    <row r="158" spans="1:4">
      <c r="A158">
        <v>157</v>
      </c>
      <c r="B158" t="s">
        <v>1013</v>
      </c>
      <c r="C158" t="s">
        <v>1021</v>
      </c>
      <c r="D158" t="s">
        <v>1022</v>
      </c>
    </row>
    <row r="159" spans="1:4">
      <c r="A159">
        <v>158</v>
      </c>
      <c r="B159" t="s">
        <v>1013</v>
      </c>
      <c r="C159" t="s">
        <v>1023</v>
      </c>
      <c r="D159" t="s">
        <v>1024</v>
      </c>
    </row>
    <row r="160" spans="1:4">
      <c r="A160">
        <v>159</v>
      </c>
      <c r="B160" t="s">
        <v>1013</v>
      </c>
      <c r="C160" t="s">
        <v>1025</v>
      </c>
      <c r="D160" t="s">
        <v>1026</v>
      </c>
    </row>
    <row r="161" spans="1:4">
      <c r="A161">
        <v>160</v>
      </c>
      <c r="B161" t="s">
        <v>1013</v>
      </c>
      <c r="C161" t="s">
        <v>1027</v>
      </c>
      <c r="D161" t="s">
        <v>1028</v>
      </c>
    </row>
    <row r="162" spans="1:4">
      <c r="A162">
        <v>161</v>
      </c>
      <c r="B162" t="s">
        <v>1013</v>
      </c>
      <c r="C162" t="s">
        <v>1029</v>
      </c>
      <c r="D162" t="s">
        <v>1030</v>
      </c>
    </row>
    <row r="163" spans="1:4">
      <c r="A163">
        <v>162</v>
      </c>
      <c r="B163" t="s">
        <v>1013</v>
      </c>
      <c r="C163" t="s">
        <v>1031</v>
      </c>
      <c r="D163" t="s">
        <v>1032</v>
      </c>
    </row>
    <row r="164" spans="1:4">
      <c r="A164">
        <v>163</v>
      </c>
      <c r="B164" t="s">
        <v>1013</v>
      </c>
      <c r="C164" t="s">
        <v>1013</v>
      </c>
      <c r="D164" t="s">
        <v>1014</v>
      </c>
    </row>
    <row r="165" spans="1:4">
      <c r="A165">
        <v>164</v>
      </c>
      <c r="B165" t="s">
        <v>1013</v>
      </c>
      <c r="C165" t="s">
        <v>1033</v>
      </c>
      <c r="D165" t="s">
        <v>1034</v>
      </c>
    </row>
    <row r="166" spans="1:4">
      <c r="A166">
        <v>165</v>
      </c>
      <c r="B166" t="s">
        <v>1035</v>
      </c>
      <c r="C166" t="s">
        <v>1035</v>
      </c>
      <c r="D166" t="s">
        <v>1036</v>
      </c>
    </row>
    <row r="167" spans="1:4">
      <c r="A167">
        <v>166</v>
      </c>
      <c r="B167" t="s">
        <v>1037</v>
      </c>
      <c r="C167" t="s">
        <v>1037</v>
      </c>
      <c r="D167" t="s">
        <v>1038</v>
      </c>
    </row>
    <row r="168" spans="1:4">
      <c r="A168">
        <v>167</v>
      </c>
      <c r="B168" t="s">
        <v>1039</v>
      </c>
      <c r="C168" t="s">
        <v>1039</v>
      </c>
      <c r="D168" t="s">
        <v>1040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60" t="s">
        <v>619</v>
      </c>
      <c r="BA1" s="860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73" t="s">
        <v>389</v>
      </c>
      <c r="AQ2" s="43" t="s">
        <v>388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90" t="s">
        <v>620</v>
      </c>
      <c r="BA2" s="591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73" t="s">
        <v>386</v>
      </c>
      <c r="AQ3" s="43" t="s">
        <v>387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704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73" t="s">
        <v>385</v>
      </c>
      <c r="AQ4" s="43" t="s">
        <v>389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73" t="s">
        <v>384</v>
      </c>
      <c r="AQ5" s="43" t="s">
        <v>386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73" t="s">
        <v>388</v>
      </c>
      <c r="AQ6" s="43" t="s">
        <v>385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73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1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01.01.2023</v>
      </c>
      <c r="F29" s="397" t="str">
        <f>IF(periodEnd = "","", periodEnd)</f>
        <v>31.12.2023</v>
      </c>
      <c r="H29" s="398" t="s">
        <v>1558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44">
        <v>1</v>
      </c>
      <c r="E9" s="893"/>
      <c r="F9" s="895"/>
      <c r="G9" s="899" t="s">
        <v>88</v>
      </c>
      <c r="H9" s="744"/>
      <c r="I9" s="744">
        <v>1</v>
      </c>
      <c r="J9" s="884"/>
      <c r="K9" s="817" t="s">
        <v>88</v>
      </c>
      <c r="L9" s="749"/>
      <c r="M9" s="749" t="s">
        <v>96</v>
      </c>
      <c r="N9" s="891"/>
      <c r="O9" s="817" t="s">
        <v>88</v>
      </c>
      <c r="P9" s="329"/>
      <c r="Q9" s="329" t="s">
        <v>96</v>
      </c>
      <c r="R9" s="687"/>
      <c r="S9" s="425"/>
    </row>
    <row r="10" spans="1:19" s="102" customFormat="1" ht="17.100000000000001" customHeight="1">
      <c r="A10" s="306"/>
      <c r="C10" s="183"/>
      <c r="D10" s="745"/>
      <c r="E10" s="894"/>
      <c r="F10" s="896"/>
      <c r="G10" s="745"/>
      <c r="H10" s="745"/>
      <c r="I10" s="745"/>
      <c r="J10" s="885"/>
      <c r="K10" s="745"/>
      <c r="L10" s="745"/>
      <c r="M10" s="745"/>
      <c r="N10" s="892"/>
      <c r="O10" s="745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45"/>
      <c r="E11" s="894"/>
      <c r="F11" s="896"/>
      <c r="G11" s="745"/>
      <c r="H11" s="745"/>
      <c r="I11" s="745"/>
      <c r="J11" s="885"/>
      <c r="K11" s="745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45"/>
      <c r="E12" s="894"/>
      <c r="F12" s="896"/>
      <c r="G12" s="745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883"/>
      <c r="E14" s="897"/>
      <c r="F14" s="898"/>
      <c r="G14" s="900"/>
      <c r="H14" s="744"/>
      <c r="I14" s="744">
        <v>1</v>
      </c>
      <c r="J14" s="884"/>
      <c r="K14" s="817" t="s">
        <v>88</v>
      </c>
      <c r="L14" s="749"/>
      <c r="M14" s="749" t="s">
        <v>96</v>
      </c>
      <c r="N14" s="891"/>
      <c r="O14" s="817" t="s">
        <v>88</v>
      </c>
      <c r="P14" s="329"/>
      <c r="Q14" s="329" t="s">
        <v>96</v>
      </c>
      <c r="R14" s="687"/>
      <c r="S14" s="425"/>
    </row>
    <row r="15" spans="1:19" ht="17.100000000000001" customHeight="1">
      <c r="A15" s="306"/>
      <c r="B15" s="102"/>
      <c r="C15" s="183"/>
      <c r="D15" s="883"/>
      <c r="E15" s="897"/>
      <c r="F15" s="898"/>
      <c r="G15" s="900"/>
      <c r="H15" s="744"/>
      <c r="I15" s="744"/>
      <c r="J15" s="885"/>
      <c r="K15" s="817"/>
      <c r="L15" s="749"/>
      <c r="M15" s="749"/>
      <c r="N15" s="892"/>
      <c r="O15" s="817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883"/>
      <c r="E16" s="897"/>
      <c r="F16" s="898"/>
      <c r="G16" s="900"/>
      <c r="H16" s="744"/>
      <c r="I16" s="744"/>
      <c r="J16" s="885"/>
      <c r="K16" s="817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41" ht="17.100000000000001" customHeight="1">
      <c r="A17" s="306"/>
      <c r="B17" s="102"/>
      <c r="C17" s="183"/>
      <c r="D17" s="883"/>
      <c r="E17" s="897"/>
      <c r="F17" s="898"/>
      <c r="G17" s="900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41" ht="17.100000000000001" customHeight="1">
      <c r="A18" s="307"/>
    </row>
    <row r="19" spans="1:41" s="33" customFormat="1" ht="17.100000000000001" customHeight="1">
      <c r="A19" s="33" t="s">
        <v>15</v>
      </c>
      <c r="C19" s="33" t="s">
        <v>96</v>
      </c>
    </row>
    <row r="25" spans="1:41" ht="17.100000000000001" customHeight="1">
      <c r="O25" s="822" t="s">
        <v>300</v>
      </c>
      <c r="P25" s="822"/>
      <c r="Q25" s="822"/>
      <c r="R25" s="824" t="s">
        <v>273</v>
      </c>
      <c r="S25" s="824"/>
      <c r="T25" s="824"/>
      <c r="U25" s="772" t="s">
        <v>341</v>
      </c>
      <c r="W25" s="901"/>
    </row>
    <row r="26" spans="1:41" ht="17.100000000000001" customHeight="1">
      <c r="O26" s="889" t="s">
        <v>696</v>
      </c>
      <c r="P26" s="889" t="s">
        <v>274</v>
      </c>
      <c r="Q26" s="889"/>
      <c r="R26" s="824"/>
      <c r="S26" s="824"/>
      <c r="T26" s="824"/>
      <c r="U26" s="772"/>
      <c r="W26" s="901"/>
    </row>
    <row r="27" spans="1:41" ht="37.5" customHeight="1">
      <c r="O27" s="889"/>
      <c r="P27" s="104" t="s">
        <v>697</v>
      </c>
      <c r="Q27" s="104" t="s">
        <v>6</v>
      </c>
      <c r="R27" s="105" t="s">
        <v>277</v>
      </c>
      <c r="S27" s="823" t="s">
        <v>276</v>
      </c>
      <c r="T27" s="823"/>
      <c r="U27" s="772"/>
      <c r="W27" s="901"/>
    </row>
    <row r="28" spans="1:41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90"/>
      <c r="P28" s="890"/>
      <c r="Q28" s="890"/>
      <c r="R28" s="890"/>
      <c r="S28" s="890"/>
      <c r="T28" s="890"/>
      <c r="U28" s="890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41" s="34" customFormat="1" ht="281.25">
      <c r="A29" s="816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61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3"/>
      <c r="AD29" s="584" t="s">
        <v>665</v>
      </c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</row>
    <row r="30" spans="1:41" s="34" customFormat="1" ht="371.25">
      <c r="A30" s="816"/>
      <c r="B30" s="816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61"/>
      <c r="P30" s="862"/>
      <c r="Q30" s="862"/>
      <c r="R30" s="862"/>
      <c r="S30" s="862"/>
      <c r="T30" s="862"/>
      <c r="U30" s="862"/>
      <c r="V30" s="862"/>
      <c r="W30" s="862"/>
      <c r="X30" s="862"/>
      <c r="Y30" s="862"/>
      <c r="Z30" s="862"/>
      <c r="AA30" s="862"/>
      <c r="AB30" s="862"/>
      <c r="AC30" s="863"/>
      <c r="AD30" s="284" t="s">
        <v>511</v>
      </c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</row>
    <row r="31" spans="1:41" s="34" customFormat="1" ht="409.5">
      <c r="A31" s="816"/>
      <c r="B31" s="816"/>
      <c r="C31" s="816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61"/>
      <c r="P31" s="862"/>
      <c r="Q31" s="862"/>
      <c r="R31" s="862"/>
      <c r="S31" s="862"/>
      <c r="T31" s="862"/>
      <c r="U31" s="862"/>
      <c r="V31" s="862"/>
      <c r="W31" s="862"/>
      <c r="X31" s="862"/>
      <c r="Y31" s="862"/>
      <c r="Z31" s="862"/>
      <c r="AA31" s="862"/>
      <c r="AB31" s="862"/>
      <c r="AC31" s="863"/>
      <c r="AD31" s="284" t="s">
        <v>633</v>
      </c>
      <c r="AE31" s="296"/>
      <c r="AF31" s="296"/>
      <c r="AG31" s="296"/>
      <c r="AH31" s="315"/>
      <c r="AI31" s="296"/>
      <c r="AJ31" s="296"/>
      <c r="AK31" s="296"/>
      <c r="AL31" s="296"/>
      <c r="AM31" s="296"/>
      <c r="AN31" s="296"/>
      <c r="AO31" s="296"/>
    </row>
    <row r="32" spans="1:41" s="34" customFormat="1" ht="409.5">
      <c r="A32" s="816"/>
      <c r="B32" s="816"/>
      <c r="C32" s="816"/>
      <c r="D32" s="816">
        <v>1</v>
      </c>
      <c r="E32" s="473"/>
      <c r="F32" s="473"/>
      <c r="G32" s="473"/>
      <c r="H32" s="473"/>
      <c r="I32" s="812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64"/>
      <c r="P32" s="865"/>
      <c r="Q32" s="865"/>
      <c r="R32" s="865"/>
      <c r="S32" s="865"/>
      <c r="T32" s="865"/>
      <c r="U32" s="865"/>
      <c r="V32" s="865"/>
      <c r="W32" s="865"/>
      <c r="X32" s="865"/>
      <c r="Y32" s="865"/>
      <c r="Z32" s="865"/>
      <c r="AA32" s="865"/>
      <c r="AB32" s="865"/>
      <c r="AC32" s="866"/>
      <c r="AD32" s="284" t="s">
        <v>634</v>
      </c>
      <c r="AE32" s="296"/>
      <c r="AF32" s="296"/>
      <c r="AG32" s="296"/>
      <c r="AH32" s="315"/>
      <c r="AI32" s="296"/>
      <c r="AJ32" s="296"/>
      <c r="AK32" s="296"/>
      <c r="AL32" s="296"/>
      <c r="AM32" s="296"/>
      <c r="AN32" s="296"/>
      <c r="AO32" s="296"/>
    </row>
    <row r="33" spans="1:42" s="34" customFormat="1" ht="33.75" customHeight="1">
      <c r="A33" s="816"/>
      <c r="B33" s="816"/>
      <c r="C33" s="816"/>
      <c r="D33" s="816"/>
      <c r="E33" s="816">
        <v>1</v>
      </c>
      <c r="F33" s="473"/>
      <c r="G33" s="473"/>
      <c r="H33" s="473"/>
      <c r="I33" s="812"/>
      <c r="J33" s="812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67"/>
      <c r="P33" s="868"/>
      <c r="Q33" s="868"/>
      <c r="R33" s="868"/>
      <c r="S33" s="868"/>
      <c r="T33" s="868"/>
      <c r="U33" s="868"/>
      <c r="V33" s="868"/>
      <c r="W33" s="868"/>
      <c r="X33" s="868"/>
      <c r="Y33" s="868"/>
      <c r="Z33" s="868"/>
      <c r="AA33" s="868"/>
      <c r="AB33" s="868"/>
      <c r="AC33" s="869"/>
      <c r="AD33" s="284" t="s">
        <v>512</v>
      </c>
      <c r="AE33" s="296"/>
      <c r="AF33" s="315" t="str">
        <f>strCheckUnique(AG33:AG36)</f>
        <v/>
      </c>
      <c r="AG33" s="296"/>
      <c r="AH33" s="315"/>
      <c r="AI33" s="296"/>
      <c r="AJ33" s="296"/>
      <c r="AK33" s="296"/>
      <c r="AL33" s="296"/>
      <c r="AM33" s="296"/>
      <c r="AN33" s="296"/>
      <c r="AO33" s="296"/>
    </row>
    <row r="34" spans="1:42" s="34" customFormat="1" ht="66" customHeight="1">
      <c r="A34" s="816"/>
      <c r="B34" s="816"/>
      <c r="C34" s="816"/>
      <c r="D34" s="816"/>
      <c r="E34" s="816"/>
      <c r="F34" s="338">
        <v>1</v>
      </c>
      <c r="G34" s="338"/>
      <c r="H34" s="338"/>
      <c r="I34" s="812"/>
      <c r="J34" s="812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18"/>
      <c r="O34" s="696"/>
      <c r="P34" s="191"/>
      <c r="Q34" s="191"/>
      <c r="R34" s="806"/>
      <c r="S34" s="817" t="s">
        <v>87</v>
      </c>
      <c r="T34" s="806"/>
      <c r="U34" s="817" t="s">
        <v>87</v>
      </c>
      <c r="V34" s="696"/>
      <c r="W34" s="191"/>
      <c r="X34" s="191"/>
      <c r="Y34" s="806"/>
      <c r="Z34" s="817" t="s">
        <v>87</v>
      </c>
      <c r="AA34" s="806"/>
      <c r="AB34" s="817" t="s">
        <v>88</v>
      </c>
      <c r="AC34" s="280"/>
      <c r="AD34" s="802" t="s">
        <v>666</v>
      </c>
      <c r="AE34" s="296" t="str">
        <f>strCheckDate(O35:AC35)</f>
        <v/>
      </c>
      <c r="AF34" s="296"/>
      <c r="AG34" s="315" t="str">
        <f>IF(M34="","",M34 )</f>
        <v/>
      </c>
      <c r="AH34" s="315"/>
      <c r="AI34" s="315"/>
      <c r="AJ34" s="315"/>
      <c r="AK34" s="296"/>
      <c r="AL34" s="296"/>
      <c r="AM34" s="296"/>
      <c r="AN34" s="296"/>
      <c r="AO34" s="296"/>
    </row>
    <row r="35" spans="1:42" s="34" customFormat="1" ht="14.25" hidden="1" customHeight="1">
      <c r="A35" s="816"/>
      <c r="B35" s="816"/>
      <c r="C35" s="816"/>
      <c r="D35" s="816"/>
      <c r="E35" s="816"/>
      <c r="F35" s="338"/>
      <c r="G35" s="338"/>
      <c r="H35" s="338"/>
      <c r="I35" s="812"/>
      <c r="J35" s="812"/>
      <c r="K35" s="342"/>
      <c r="L35" s="170"/>
      <c r="M35" s="204"/>
      <c r="N35" s="818"/>
      <c r="O35" s="297"/>
      <c r="P35" s="294"/>
      <c r="Q35" s="295" t="str">
        <f>R34 &amp; "-" &amp; T34</f>
        <v>-</v>
      </c>
      <c r="R35" s="806"/>
      <c r="S35" s="817"/>
      <c r="T35" s="819"/>
      <c r="U35" s="817"/>
      <c r="V35" s="297"/>
      <c r="W35" s="294"/>
      <c r="X35" s="295" t="str">
        <f>Y34 &amp; "-" &amp; AA34</f>
        <v>-</v>
      </c>
      <c r="Y35" s="806"/>
      <c r="Z35" s="817"/>
      <c r="AA35" s="819"/>
      <c r="AB35" s="817"/>
      <c r="AC35" s="280"/>
      <c r="AD35" s="803"/>
      <c r="AE35" s="296"/>
      <c r="AF35" s="296"/>
      <c r="AG35" s="296"/>
      <c r="AH35" s="315"/>
      <c r="AI35" s="296"/>
      <c r="AJ35" s="296"/>
      <c r="AK35" s="296"/>
      <c r="AL35" s="296"/>
      <c r="AM35" s="296"/>
      <c r="AN35" s="296"/>
      <c r="AO35" s="296"/>
    </row>
    <row r="36" spans="1:42" ht="15" customHeight="1">
      <c r="A36" s="816"/>
      <c r="B36" s="816"/>
      <c r="C36" s="816"/>
      <c r="D36" s="816"/>
      <c r="E36" s="816"/>
      <c r="F36" s="338"/>
      <c r="G36" s="338"/>
      <c r="H36" s="338"/>
      <c r="I36" s="812"/>
      <c r="J36" s="812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56"/>
      <c r="W36" s="156"/>
      <c r="X36" s="156"/>
      <c r="Y36" s="260"/>
      <c r="Z36" s="197"/>
      <c r="AA36" s="197"/>
      <c r="AB36" s="197"/>
      <c r="AC36" s="185"/>
      <c r="AD36" s="804"/>
      <c r="AE36" s="305"/>
      <c r="AF36" s="305"/>
      <c r="AG36" s="305"/>
      <c r="AH36" s="315"/>
      <c r="AI36" s="305"/>
      <c r="AJ36" s="296"/>
      <c r="AK36" s="296"/>
      <c r="AL36" s="296"/>
      <c r="AM36" s="296"/>
      <c r="AN36" s="296"/>
      <c r="AO36" s="296"/>
      <c r="AP36" s="34"/>
    </row>
    <row r="37" spans="1:42" ht="15" customHeight="1">
      <c r="A37" s="816"/>
      <c r="B37" s="816"/>
      <c r="C37" s="816"/>
      <c r="D37" s="816"/>
      <c r="E37" s="338"/>
      <c r="F37" s="473"/>
      <c r="G37" s="473"/>
      <c r="H37" s="473"/>
      <c r="I37" s="812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56"/>
      <c r="W37" s="156"/>
      <c r="X37" s="156"/>
      <c r="Y37" s="260"/>
      <c r="Z37" s="197"/>
      <c r="AA37" s="197"/>
      <c r="AB37" s="196"/>
      <c r="AC37" s="197"/>
      <c r="AD37" s="18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</row>
    <row r="38" spans="1:42" ht="15" customHeight="1">
      <c r="A38" s="816"/>
      <c r="B38" s="816"/>
      <c r="C38" s="816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56"/>
      <c r="W38" s="156"/>
      <c r="X38" s="156"/>
      <c r="Y38" s="260"/>
      <c r="Z38" s="197"/>
      <c r="AA38" s="197"/>
      <c r="AB38" s="196"/>
      <c r="AC38" s="197"/>
      <c r="AD38" s="18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</row>
    <row r="39" spans="1:42" ht="15" customHeight="1">
      <c r="A39" s="816"/>
      <c r="B39" s="816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61"/>
      <c r="W39" s="161"/>
      <c r="X39" s="161"/>
      <c r="Y39" s="260"/>
      <c r="Z39" s="197"/>
      <c r="AA39" s="197"/>
      <c r="AB39" s="196"/>
      <c r="AC39" s="197"/>
      <c r="AD39" s="18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</row>
    <row r="40" spans="1:42" ht="15" customHeight="1">
      <c r="A40" s="816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61"/>
      <c r="W40" s="161"/>
      <c r="X40" s="161"/>
      <c r="Y40" s="260"/>
      <c r="Z40" s="197"/>
      <c r="AA40" s="197"/>
      <c r="AB40" s="196"/>
      <c r="AC40" s="197"/>
      <c r="AD40" s="18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</row>
    <row r="41" spans="1:42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61"/>
      <c r="W41" s="161"/>
      <c r="X41" s="161"/>
      <c r="Y41" s="260"/>
      <c r="Z41" s="197"/>
      <c r="AA41" s="197"/>
      <c r="AB41" s="196"/>
      <c r="AC41" s="197"/>
      <c r="AD41" s="18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</row>
    <row r="42" spans="1:42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42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42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42" s="34" customFormat="1" ht="22.5">
      <c r="A45" s="816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76"/>
      <c r="P45" s="862"/>
      <c r="Q45" s="862"/>
      <c r="R45" s="862"/>
      <c r="S45" s="862"/>
      <c r="T45" s="862"/>
      <c r="U45" s="862"/>
      <c r="V45" s="863"/>
      <c r="W45" s="584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42" s="34" customFormat="1" ht="22.5">
      <c r="A46" s="816"/>
      <c r="B46" s="816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76"/>
      <c r="P46" s="862"/>
      <c r="Q46" s="862"/>
      <c r="R46" s="862"/>
      <c r="S46" s="862"/>
      <c r="T46" s="862"/>
      <c r="U46" s="862"/>
      <c r="V46" s="863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42" s="34" customFormat="1" ht="45">
      <c r="A47" s="816"/>
      <c r="B47" s="816"/>
      <c r="C47" s="816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76"/>
      <c r="P47" s="862"/>
      <c r="Q47" s="862"/>
      <c r="R47" s="862"/>
      <c r="S47" s="862"/>
      <c r="T47" s="862"/>
      <c r="U47" s="862"/>
      <c r="V47" s="863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42" s="34" customFormat="1" ht="33.75">
      <c r="A48" s="816"/>
      <c r="B48" s="816"/>
      <c r="C48" s="816"/>
      <c r="D48" s="816">
        <v>1</v>
      </c>
      <c r="E48" s="473"/>
      <c r="F48" s="473"/>
      <c r="G48" s="473"/>
      <c r="H48" s="473"/>
      <c r="I48" s="812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64"/>
      <c r="P48" s="865"/>
      <c r="Q48" s="865"/>
      <c r="R48" s="865"/>
      <c r="S48" s="865"/>
      <c r="T48" s="865"/>
      <c r="U48" s="865"/>
      <c r="V48" s="866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16"/>
      <c r="B49" s="816"/>
      <c r="C49" s="816"/>
      <c r="D49" s="816"/>
      <c r="E49" s="816">
        <v>1</v>
      </c>
      <c r="F49" s="473"/>
      <c r="G49" s="473"/>
      <c r="H49" s="473"/>
      <c r="I49" s="812"/>
      <c r="J49" s="812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67"/>
      <c r="P49" s="868"/>
      <c r="Q49" s="868"/>
      <c r="R49" s="868"/>
      <c r="S49" s="868"/>
      <c r="T49" s="868"/>
      <c r="U49" s="868"/>
      <c r="V49" s="869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16"/>
      <c r="B50" s="816"/>
      <c r="C50" s="816"/>
      <c r="D50" s="816"/>
      <c r="E50" s="816"/>
      <c r="F50" s="338">
        <v>1</v>
      </c>
      <c r="G50" s="338"/>
      <c r="H50" s="338"/>
      <c r="I50" s="812"/>
      <c r="J50" s="812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18"/>
      <c r="O50" s="191"/>
      <c r="P50" s="191"/>
      <c r="Q50" s="191"/>
      <c r="R50" s="806"/>
      <c r="S50" s="817" t="s">
        <v>87</v>
      </c>
      <c r="T50" s="806"/>
      <c r="U50" s="817" t="s">
        <v>88</v>
      </c>
      <c r="V50" s="280"/>
      <c r="W50" s="802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16"/>
      <c r="B51" s="816"/>
      <c r="C51" s="816"/>
      <c r="D51" s="816"/>
      <c r="E51" s="816"/>
      <c r="F51" s="338"/>
      <c r="G51" s="338"/>
      <c r="H51" s="338"/>
      <c r="I51" s="812"/>
      <c r="J51" s="812"/>
      <c r="K51" s="342"/>
      <c r="L51" s="170"/>
      <c r="M51" s="204"/>
      <c r="N51" s="818"/>
      <c r="O51" s="297"/>
      <c r="P51" s="294"/>
      <c r="Q51" s="295" t="str">
        <f>R50 &amp; "-" &amp; T50</f>
        <v>-</v>
      </c>
      <c r="R51" s="806"/>
      <c r="S51" s="817"/>
      <c r="T51" s="819"/>
      <c r="U51" s="817"/>
      <c r="V51" s="280"/>
      <c r="W51" s="803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16"/>
      <c r="B52" s="816"/>
      <c r="C52" s="816"/>
      <c r="D52" s="816"/>
      <c r="E52" s="816"/>
      <c r="F52" s="338"/>
      <c r="G52" s="338"/>
      <c r="H52" s="338"/>
      <c r="I52" s="812"/>
      <c r="J52" s="812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04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16"/>
      <c r="B53" s="816"/>
      <c r="C53" s="816"/>
      <c r="D53" s="816"/>
      <c r="E53" s="338"/>
      <c r="F53" s="473"/>
      <c r="G53" s="473"/>
      <c r="H53" s="473"/>
      <c r="I53" s="812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16"/>
      <c r="B54" s="816"/>
      <c r="C54" s="816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16"/>
      <c r="B55" s="816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16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5">
      <c r="A61" s="816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14"/>
      <c r="P61" s="814"/>
      <c r="Q61" s="814"/>
      <c r="R61" s="814"/>
      <c r="S61" s="814"/>
      <c r="T61" s="814"/>
      <c r="U61" s="814"/>
      <c r="V61" s="814"/>
      <c r="W61" s="584" t="s">
        <v>665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2.5">
      <c r="A62" s="816"/>
      <c r="B62" s="816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14"/>
      <c r="P62" s="814"/>
      <c r="Q62" s="814"/>
      <c r="R62" s="814"/>
      <c r="S62" s="814"/>
      <c r="T62" s="814"/>
      <c r="U62" s="814"/>
      <c r="V62" s="814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">
      <c r="A63" s="816"/>
      <c r="B63" s="816"/>
      <c r="C63" s="816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14"/>
      <c r="P63" s="814"/>
      <c r="Q63" s="814"/>
      <c r="R63" s="814"/>
      <c r="S63" s="814"/>
      <c r="T63" s="814"/>
      <c r="U63" s="814"/>
      <c r="V63" s="814"/>
      <c r="W63" s="284" t="s">
        <v>633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3.75">
      <c r="A64" s="816"/>
      <c r="B64" s="816"/>
      <c r="C64" s="816"/>
      <c r="D64" s="816">
        <v>1</v>
      </c>
      <c r="E64" s="473"/>
      <c r="F64" s="473"/>
      <c r="G64" s="473"/>
      <c r="H64" s="473"/>
      <c r="I64" s="812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09"/>
      <c r="P64" s="809"/>
      <c r="Q64" s="809"/>
      <c r="R64" s="809"/>
      <c r="S64" s="809"/>
      <c r="T64" s="809"/>
      <c r="U64" s="809"/>
      <c r="V64" s="809"/>
      <c r="W64" s="284" t="s">
        <v>634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36" s="34" customFormat="1" ht="33.75" customHeight="1">
      <c r="A65" s="816"/>
      <c r="B65" s="816"/>
      <c r="C65" s="816"/>
      <c r="D65" s="816"/>
      <c r="E65" s="816">
        <v>1</v>
      </c>
      <c r="F65" s="473"/>
      <c r="G65" s="473"/>
      <c r="H65" s="473"/>
      <c r="I65" s="812"/>
      <c r="J65" s="812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08"/>
      <c r="P65" s="808"/>
      <c r="Q65" s="808"/>
      <c r="R65" s="808"/>
      <c r="S65" s="808"/>
      <c r="T65" s="808"/>
      <c r="U65" s="808"/>
      <c r="V65" s="808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36" s="34" customFormat="1" ht="66" customHeight="1">
      <c r="A66" s="816"/>
      <c r="B66" s="816"/>
      <c r="C66" s="816"/>
      <c r="D66" s="816"/>
      <c r="E66" s="816"/>
      <c r="F66" s="338">
        <v>1</v>
      </c>
      <c r="G66" s="338"/>
      <c r="H66" s="338"/>
      <c r="I66" s="812"/>
      <c r="J66" s="812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18"/>
      <c r="O66" s="191"/>
      <c r="P66" s="191"/>
      <c r="Q66" s="191"/>
      <c r="R66" s="806"/>
      <c r="S66" s="817" t="s">
        <v>87</v>
      </c>
      <c r="T66" s="806"/>
      <c r="U66" s="817" t="s">
        <v>88</v>
      </c>
      <c r="V66" s="280"/>
      <c r="W66" s="802" t="s">
        <v>666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36" s="34" customFormat="1" ht="14.25" hidden="1" customHeight="1">
      <c r="A67" s="816"/>
      <c r="B67" s="816"/>
      <c r="C67" s="816"/>
      <c r="D67" s="816"/>
      <c r="E67" s="816"/>
      <c r="F67" s="338"/>
      <c r="G67" s="338"/>
      <c r="H67" s="338"/>
      <c r="I67" s="812"/>
      <c r="J67" s="812"/>
      <c r="K67" s="342"/>
      <c r="L67" s="170"/>
      <c r="M67" s="204"/>
      <c r="N67" s="818"/>
      <c r="O67" s="297"/>
      <c r="P67" s="294"/>
      <c r="Q67" s="295" t="str">
        <f>R66 &amp; "-" &amp; T66</f>
        <v>-</v>
      </c>
      <c r="R67" s="806"/>
      <c r="S67" s="817"/>
      <c r="T67" s="819"/>
      <c r="U67" s="817"/>
      <c r="V67" s="280"/>
      <c r="W67" s="803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36" ht="15" customHeight="1">
      <c r="A68" s="816"/>
      <c r="B68" s="816"/>
      <c r="C68" s="816"/>
      <c r="D68" s="816"/>
      <c r="E68" s="816"/>
      <c r="F68" s="338"/>
      <c r="G68" s="338"/>
      <c r="H68" s="338"/>
      <c r="I68" s="812"/>
      <c r="J68" s="812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804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36" ht="14.25">
      <c r="A69" s="816"/>
      <c r="B69" s="816"/>
      <c r="C69" s="816"/>
      <c r="D69" s="816"/>
      <c r="E69" s="338"/>
      <c r="F69" s="473"/>
      <c r="G69" s="473"/>
      <c r="H69" s="473"/>
      <c r="I69" s="812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36" ht="14.25">
      <c r="A70" s="816"/>
      <c r="B70" s="816"/>
      <c r="C70" s="816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36" ht="14.25">
      <c r="A71" s="816"/>
      <c r="B71" s="816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36" ht="14.25">
      <c r="A72" s="816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36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36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36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36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36" s="34" customFormat="1" ht="22.5">
      <c r="A77" s="816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76"/>
      <c r="P77" s="862"/>
      <c r="Q77" s="862"/>
      <c r="R77" s="862"/>
      <c r="S77" s="862"/>
      <c r="T77" s="862"/>
      <c r="U77" s="862"/>
      <c r="V77" s="863"/>
      <c r="W77" s="584" t="s">
        <v>665</v>
      </c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</row>
    <row r="78" spans="1:36" s="34" customFormat="1" ht="22.5">
      <c r="A78" s="816"/>
      <c r="B78" s="816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76"/>
      <c r="P78" s="862"/>
      <c r="Q78" s="862"/>
      <c r="R78" s="862"/>
      <c r="S78" s="862"/>
      <c r="T78" s="862"/>
      <c r="U78" s="862"/>
      <c r="V78" s="863"/>
      <c r="W78" s="284" t="s">
        <v>511</v>
      </c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</row>
    <row r="79" spans="1:36" s="34" customFormat="1" ht="45">
      <c r="A79" s="816"/>
      <c r="B79" s="816"/>
      <c r="C79" s="816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76"/>
      <c r="P79" s="862"/>
      <c r="Q79" s="862"/>
      <c r="R79" s="862"/>
      <c r="S79" s="862"/>
      <c r="T79" s="862"/>
      <c r="U79" s="862"/>
      <c r="V79" s="863"/>
      <c r="W79" s="284" t="s">
        <v>633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</row>
    <row r="80" spans="1:36" s="34" customFormat="1" ht="33.75">
      <c r="A80" s="816"/>
      <c r="B80" s="816"/>
      <c r="C80" s="816"/>
      <c r="D80" s="816">
        <v>1</v>
      </c>
      <c r="E80" s="473"/>
      <c r="F80" s="473"/>
      <c r="G80" s="473"/>
      <c r="H80" s="473"/>
      <c r="I80" s="812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64"/>
      <c r="P80" s="865"/>
      <c r="Q80" s="865"/>
      <c r="R80" s="865"/>
      <c r="S80" s="865"/>
      <c r="T80" s="865"/>
      <c r="U80" s="865"/>
      <c r="V80" s="866"/>
      <c r="W80" s="284" t="s">
        <v>634</v>
      </c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</row>
    <row r="81" spans="1:40" s="34" customFormat="1" ht="33.75" customHeight="1">
      <c r="A81" s="816"/>
      <c r="B81" s="816"/>
      <c r="C81" s="816"/>
      <c r="D81" s="816"/>
      <c r="E81" s="816">
        <v>1</v>
      </c>
      <c r="F81" s="473"/>
      <c r="G81" s="473"/>
      <c r="H81" s="473"/>
      <c r="I81" s="812"/>
      <c r="J81" s="812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67"/>
      <c r="P81" s="868"/>
      <c r="Q81" s="868"/>
      <c r="R81" s="868"/>
      <c r="S81" s="868"/>
      <c r="T81" s="868"/>
      <c r="U81" s="868"/>
      <c r="V81" s="869"/>
      <c r="W81" s="284" t="s">
        <v>512</v>
      </c>
      <c r="X81" s="296"/>
      <c r="Y81" s="315" t="str">
        <f>strCheckUnique(Z81:Z84)</f>
        <v/>
      </c>
      <c r="Z81" s="296"/>
      <c r="AA81" s="315"/>
      <c r="AB81" s="296"/>
      <c r="AC81" s="296"/>
      <c r="AD81" s="296"/>
      <c r="AE81" s="296"/>
      <c r="AF81" s="296"/>
      <c r="AG81" s="296"/>
      <c r="AH81" s="296"/>
      <c r="AI81" s="296"/>
    </row>
    <row r="82" spans="1:40" s="34" customFormat="1" ht="66" customHeight="1">
      <c r="A82" s="816"/>
      <c r="B82" s="816"/>
      <c r="C82" s="816"/>
      <c r="D82" s="816"/>
      <c r="E82" s="816"/>
      <c r="F82" s="338">
        <v>1</v>
      </c>
      <c r="G82" s="338"/>
      <c r="H82" s="338"/>
      <c r="I82" s="812"/>
      <c r="J82" s="812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191"/>
      <c r="P82" s="191"/>
      <c r="Q82" s="191"/>
      <c r="R82" s="806"/>
      <c r="S82" s="817" t="s">
        <v>87</v>
      </c>
      <c r="T82" s="806"/>
      <c r="U82" s="817" t="s">
        <v>88</v>
      </c>
      <c r="V82" s="280"/>
      <c r="W82" s="802" t="s">
        <v>666</v>
      </c>
      <c r="X82" s="296" t="str">
        <f>strCheckDate(O83:V83)</f>
        <v/>
      </c>
      <c r="Y82" s="315"/>
      <c r="Z82" s="315" t="str">
        <f>IF(M82="","",M82 )</f>
        <v/>
      </c>
      <c r="AA82" s="315"/>
      <c r="AB82" s="315"/>
      <c r="AC82" s="315"/>
      <c r="AD82" s="296"/>
      <c r="AE82" s="296"/>
      <c r="AF82" s="296"/>
      <c r="AG82" s="296"/>
      <c r="AH82" s="296"/>
      <c r="AI82" s="296"/>
    </row>
    <row r="83" spans="1:40" s="34" customFormat="1" ht="14.25" hidden="1" customHeight="1">
      <c r="A83" s="816"/>
      <c r="B83" s="816"/>
      <c r="C83" s="816"/>
      <c r="D83" s="816"/>
      <c r="E83" s="816"/>
      <c r="F83" s="338"/>
      <c r="G83" s="338"/>
      <c r="H83" s="338"/>
      <c r="I83" s="812"/>
      <c r="J83" s="812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06"/>
      <c r="S83" s="817"/>
      <c r="T83" s="819"/>
      <c r="U83" s="817"/>
      <c r="V83" s="280"/>
      <c r="W83" s="803"/>
      <c r="X83" s="296"/>
      <c r="Y83" s="315"/>
      <c r="Z83" s="315"/>
      <c r="AA83" s="315"/>
      <c r="AB83" s="315"/>
      <c r="AC83" s="315"/>
      <c r="AD83" s="296"/>
      <c r="AE83" s="296"/>
      <c r="AF83" s="296"/>
      <c r="AG83" s="296"/>
      <c r="AH83" s="296"/>
      <c r="AI83" s="296"/>
    </row>
    <row r="84" spans="1:40" ht="15" customHeight="1">
      <c r="A84" s="816"/>
      <c r="B84" s="816"/>
      <c r="C84" s="816"/>
      <c r="D84" s="816"/>
      <c r="E84" s="816"/>
      <c r="F84" s="338"/>
      <c r="G84" s="338"/>
      <c r="H84" s="338"/>
      <c r="I84" s="812"/>
      <c r="J84" s="812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85"/>
      <c r="W84" s="804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</row>
    <row r="85" spans="1:40" ht="14.25">
      <c r="A85" s="816"/>
      <c r="B85" s="816"/>
      <c r="C85" s="816"/>
      <c r="D85" s="816"/>
      <c r="E85" s="338"/>
      <c r="F85" s="473"/>
      <c r="G85" s="473"/>
      <c r="H85" s="473"/>
      <c r="I85" s="812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97"/>
      <c r="W85" s="18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</row>
    <row r="86" spans="1:40" ht="14.25">
      <c r="A86" s="816"/>
      <c r="B86" s="816"/>
      <c r="C86" s="816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97"/>
      <c r="W86" s="18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</row>
    <row r="87" spans="1:40" ht="14.25">
      <c r="A87" s="816"/>
      <c r="B87" s="816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97"/>
      <c r="W87" s="18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</row>
    <row r="88" spans="1:40" ht="14.25">
      <c r="A88" s="816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97"/>
      <c r="W88" s="18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</row>
    <row r="89" spans="1:40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76"/>
      <c r="P92" s="862"/>
      <c r="Q92" s="862"/>
      <c r="R92" s="862"/>
      <c r="S92" s="862"/>
      <c r="T92" s="862"/>
      <c r="U92" s="862"/>
      <c r="V92" s="862"/>
      <c r="W92" s="862"/>
      <c r="X92" s="862"/>
      <c r="Y92" s="862"/>
      <c r="Z92" s="862"/>
      <c r="AA92" s="863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76"/>
      <c r="P93" s="862"/>
      <c r="Q93" s="862"/>
      <c r="R93" s="862"/>
      <c r="S93" s="862"/>
      <c r="T93" s="862"/>
      <c r="U93" s="862"/>
      <c r="V93" s="862"/>
      <c r="W93" s="862"/>
      <c r="X93" s="862"/>
      <c r="Y93" s="862"/>
      <c r="Z93" s="862"/>
      <c r="AA93" s="863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76"/>
      <c r="P94" s="862"/>
      <c r="Q94" s="862"/>
      <c r="R94" s="862"/>
      <c r="S94" s="862"/>
      <c r="T94" s="862"/>
      <c r="U94" s="862"/>
      <c r="V94" s="862"/>
      <c r="W94" s="862"/>
      <c r="X94" s="862"/>
      <c r="Y94" s="862"/>
      <c r="Z94" s="862"/>
      <c r="AA94" s="863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76"/>
      <c r="P95" s="862"/>
      <c r="Q95" s="862"/>
      <c r="R95" s="862"/>
      <c r="S95" s="862"/>
      <c r="T95" s="862"/>
      <c r="U95" s="862"/>
      <c r="V95" s="862"/>
      <c r="W95" s="862"/>
      <c r="X95" s="862"/>
      <c r="Y95" s="862"/>
      <c r="Z95" s="862"/>
      <c r="AA95" s="863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877"/>
      <c r="J97" s="302"/>
      <c r="K97" s="202"/>
      <c r="L97" s="169" t="s">
        <v>22</v>
      </c>
      <c r="M97" s="172" t="s">
        <v>10</v>
      </c>
      <c r="N97" s="270"/>
      <c r="O97" s="886"/>
      <c r="P97" s="887"/>
      <c r="Q97" s="887"/>
      <c r="R97" s="887"/>
      <c r="S97" s="887"/>
      <c r="T97" s="887"/>
      <c r="U97" s="887"/>
      <c r="V97" s="887"/>
      <c r="W97" s="887"/>
      <c r="X97" s="887"/>
      <c r="Y97" s="887"/>
      <c r="Z97" s="887"/>
      <c r="AA97" s="888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877"/>
      <c r="J98" s="833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78"/>
      <c r="X98" s="817" t="s">
        <v>87</v>
      </c>
      <c r="Y98" s="878"/>
      <c r="Z98" s="870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877"/>
      <c r="J99" s="833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79"/>
      <c r="X99" s="817"/>
      <c r="Y99" s="879"/>
      <c r="Z99" s="871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877"/>
      <c r="J100" s="833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78"/>
      <c r="X100" s="817" t="s">
        <v>87</v>
      </c>
      <c r="Y100" s="878"/>
      <c r="Z100" s="870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877"/>
      <c r="J101" s="833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79"/>
      <c r="X101" s="817"/>
      <c r="Y101" s="879"/>
      <c r="Z101" s="871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877"/>
      <c r="J102" s="833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877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76"/>
      <c r="P114" s="862"/>
      <c r="Q114" s="862"/>
      <c r="R114" s="862"/>
      <c r="S114" s="862"/>
      <c r="T114" s="862"/>
      <c r="U114" s="862"/>
      <c r="V114" s="863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76"/>
      <c r="P115" s="862"/>
      <c r="Q115" s="862"/>
      <c r="R115" s="862"/>
      <c r="S115" s="862"/>
      <c r="T115" s="862"/>
      <c r="U115" s="862"/>
      <c r="V115" s="863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76"/>
      <c r="P116" s="862"/>
      <c r="Q116" s="862"/>
      <c r="R116" s="862"/>
      <c r="S116" s="862"/>
      <c r="T116" s="862"/>
      <c r="U116" s="862"/>
      <c r="V116" s="863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76"/>
      <c r="P117" s="862"/>
      <c r="Q117" s="862"/>
      <c r="R117" s="862"/>
      <c r="S117" s="862"/>
      <c r="T117" s="862"/>
      <c r="U117" s="862"/>
      <c r="V117" s="863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32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32"/>
      <c r="J119" s="833"/>
      <c r="L119" s="169" t="s">
        <v>22</v>
      </c>
      <c r="M119" s="172" t="s">
        <v>10</v>
      </c>
      <c r="N119" s="270"/>
      <c r="O119" s="886"/>
      <c r="P119" s="887"/>
      <c r="Q119" s="887"/>
      <c r="R119" s="887"/>
      <c r="S119" s="887"/>
      <c r="T119" s="887"/>
      <c r="U119" s="887"/>
      <c r="V119" s="888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32"/>
      <c r="J120" s="833"/>
      <c r="K120" s="202"/>
      <c r="L120" s="170"/>
      <c r="M120" s="173"/>
      <c r="N120" s="204"/>
      <c r="O120" s="191"/>
      <c r="P120" s="191"/>
      <c r="Q120" s="191"/>
      <c r="R120" s="872"/>
      <c r="S120" s="905" t="s">
        <v>87</v>
      </c>
      <c r="T120" s="872"/>
      <c r="U120" s="870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32"/>
      <c r="J121" s="833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73"/>
      <c r="S121" s="906"/>
      <c r="T121" s="873"/>
      <c r="U121" s="871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32"/>
      <c r="J122" s="833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32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76"/>
      <c r="P131" s="862"/>
      <c r="Q131" s="862"/>
      <c r="R131" s="862"/>
      <c r="S131" s="862"/>
      <c r="T131" s="862"/>
      <c r="U131" s="862"/>
      <c r="V131" s="863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76"/>
      <c r="P132" s="862"/>
      <c r="Q132" s="862"/>
      <c r="R132" s="862"/>
      <c r="S132" s="862"/>
      <c r="T132" s="862"/>
      <c r="U132" s="862"/>
      <c r="V132" s="863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76"/>
      <c r="P133" s="862"/>
      <c r="Q133" s="862"/>
      <c r="R133" s="862"/>
      <c r="S133" s="862"/>
      <c r="T133" s="862"/>
      <c r="U133" s="862"/>
      <c r="V133" s="863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76"/>
      <c r="P134" s="862"/>
      <c r="Q134" s="862"/>
      <c r="R134" s="862"/>
      <c r="S134" s="862"/>
      <c r="T134" s="862"/>
      <c r="U134" s="862"/>
      <c r="V134" s="863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32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32"/>
      <c r="J136" s="833"/>
      <c r="L136" s="169" t="s">
        <v>22</v>
      </c>
      <c r="M136" s="172" t="s">
        <v>10</v>
      </c>
      <c r="N136" s="270"/>
      <c r="O136" s="886"/>
      <c r="P136" s="887"/>
      <c r="Q136" s="887"/>
      <c r="R136" s="887"/>
      <c r="S136" s="887"/>
      <c r="T136" s="887"/>
      <c r="U136" s="887"/>
      <c r="V136" s="888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32"/>
      <c r="J137" s="833"/>
      <c r="K137" s="202"/>
      <c r="L137" s="170"/>
      <c r="M137" s="173"/>
      <c r="N137" s="204"/>
      <c r="O137" s="191"/>
      <c r="P137" s="191"/>
      <c r="Q137" s="191"/>
      <c r="R137" s="872"/>
      <c r="S137" s="905" t="s">
        <v>87</v>
      </c>
      <c r="T137" s="872"/>
      <c r="U137" s="870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32"/>
      <c r="J138" s="833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73"/>
      <c r="S138" s="906"/>
      <c r="T138" s="873"/>
      <c r="U138" s="871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32"/>
      <c r="J139" s="833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32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76"/>
      <c r="P148" s="862"/>
      <c r="Q148" s="862"/>
      <c r="R148" s="862"/>
      <c r="S148" s="862"/>
      <c r="T148" s="862"/>
      <c r="U148" s="862"/>
      <c r="V148" s="863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76"/>
      <c r="P149" s="862"/>
      <c r="Q149" s="862"/>
      <c r="R149" s="862"/>
      <c r="S149" s="862"/>
      <c r="T149" s="862"/>
      <c r="U149" s="862"/>
      <c r="V149" s="863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76"/>
      <c r="P150" s="862"/>
      <c r="Q150" s="862"/>
      <c r="R150" s="862"/>
      <c r="S150" s="862"/>
      <c r="T150" s="862"/>
      <c r="U150" s="862"/>
      <c r="V150" s="863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76"/>
      <c r="P151" s="862"/>
      <c r="Q151" s="862"/>
      <c r="R151" s="862"/>
      <c r="S151" s="862"/>
      <c r="T151" s="862"/>
      <c r="U151" s="862"/>
      <c r="V151" s="863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32"/>
      <c r="J152" s="180"/>
      <c r="L152" s="169" t="s">
        <v>12</v>
      </c>
      <c r="M152" s="171" t="s">
        <v>9</v>
      </c>
      <c r="N152" s="190"/>
      <c r="O152" s="867"/>
      <c r="P152" s="868"/>
      <c r="Q152" s="868"/>
      <c r="R152" s="868"/>
      <c r="S152" s="868"/>
      <c r="T152" s="868"/>
      <c r="U152" s="868"/>
      <c r="V152" s="869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32"/>
      <c r="J153" s="833"/>
      <c r="L153" s="169" t="s">
        <v>22</v>
      </c>
      <c r="M153" s="172" t="s">
        <v>10</v>
      </c>
      <c r="N153" s="270"/>
      <c r="O153" s="886"/>
      <c r="P153" s="887"/>
      <c r="Q153" s="887"/>
      <c r="R153" s="887"/>
      <c r="S153" s="887"/>
      <c r="T153" s="887"/>
      <c r="U153" s="887"/>
      <c r="V153" s="888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32"/>
      <c r="J154" s="833"/>
      <c r="K154" s="202"/>
      <c r="L154" s="170"/>
      <c r="M154" s="173"/>
      <c r="N154" s="204"/>
      <c r="O154" s="322"/>
      <c r="P154" s="191"/>
      <c r="Q154" s="191"/>
      <c r="R154" s="872"/>
      <c r="S154" s="905" t="s">
        <v>87</v>
      </c>
      <c r="T154" s="872"/>
      <c r="U154" s="870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32"/>
      <c r="J155" s="833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73"/>
      <c r="S155" s="906"/>
      <c r="T155" s="873"/>
      <c r="U155" s="871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32"/>
      <c r="J156" s="833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32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28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74"/>
      <c r="O166" s="875"/>
      <c r="P166" s="875"/>
      <c r="Q166" s="875"/>
      <c r="R166" s="875"/>
      <c r="S166" s="875"/>
      <c r="T166" s="875"/>
      <c r="U166" s="875"/>
      <c r="V166" s="875"/>
      <c r="W166" s="875"/>
      <c r="X166" s="875"/>
      <c r="Y166" s="875"/>
      <c r="Z166" s="875"/>
      <c r="AA166" s="875"/>
      <c r="AB166" s="875"/>
      <c r="AC166" s="875"/>
      <c r="AD166" s="875"/>
      <c r="AE166" s="875"/>
      <c r="AF166" s="875"/>
      <c r="AG166" s="875"/>
      <c r="AH166" s="875"/>
      <c r="AI166" s="875"/>
      <c r="AJ166" s="875"/>
      <c r="AK166" s="875"/>
      <c r="AL166" s="845"/>
      <c r="AM166" s="604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28"/>
      <c r="B167" s="828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903"/>
      <c r="O167" s="904"/>
      <c r="P167" s="904"/>
      <c r="Q167" s="904"/>
      <c r="R167" s="904"/>
      <c r="S167" s="904"/>
      <c r="T167" s="904"/>
      <c r="U167" s="904"/>
      <c r="V167" s="904"/>
      <c r="W167" s="904"/>
      <c r="X167" s="904"/>
      <c r="Y167" s="904"/>
      <c r="Z167" s="904"/>
      <c r="AA167" s="904"/>
      <c r="AB167" s="904"/>
      <c r="AC167" s="904"/>
      <c r="AD167" s="904"/>
      <c r="AE167" s="904"/>
      <c r="AF167" s="904"/>
      <c r="AG167" s="904"/>
      <c r="AH167" s="904"/>
      <c r="AI167" s="904"/>
      <c r="AJ167" s="904"/>
      <c r="AK167" s="904"/>
      <c r="AL167" s="848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28"/>
      <c r="B168" s="828"/>
      <c r="C168" s="828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903"/>
      <c r="O168" s="904"/>
      <c r="P168" s="904"/>
      <c r="Q168" s="904"/>
      <c r="R168" s="904"/>
      <c r="S168" s="904"/>
      <c r="T168" s="904"/>
      <c r="U168" s="904"/>
      <c r="V168" s="904"/>
      <c r="W168" s="904"/>
      <c r="X168" s="904"/>
      <c r="Y168" s="904"/>
      <c r="Z168" s="904"/>
      <c r="AA168" s="904"/>
      <c r="AB168" s="904"/>
      <c r="AC168" s="904"/>
      <c r="AD168" s="904"/>
      <c r="AE168" s="904"/>
      <c r="AF168" s="904"/>
      <c r="AG168" s="904"/>
      <c r="AH168" s="904"/>
      <c r="AI168" s="904"/>
      <c r="AJ168" s="904"/>
      <c r="AK168" s="904"/>
      <c r="AL168" s="848"/>
      <c r="AM168" s="603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28"/>
      <c r="B169" s="828"/>
      <c r="C169" s="828"/>
      <c r="D169" s="828">
        <v>1</v>
      </c>
      <c r="E169" s="296"/>
      <c r="F169" s="346"/>
      <c r="G169" s="562"/>
      <c r="H169" s="562"/>
      <c r="I169" s="832"/>
      <c r="J169" s="833"/>
      <c r="K169" s="812"/>
      <c r="L169" s="834" t="str">
        <f>mergeValue(A169) &amp;"."&amp; mergeValue(B169)&amp;"."&amp; mergeValue(C169)&amp;"."&amp; mergeValue(D169)</f>
        <v>1.1.1.1</v>
      </c>
      <c r="M169" s="835"/>
      <c r="N169" s="817" t="s">
        <v>87</v>
      </c>
      <c r="O169" s="829"/>
      <c r="P169" s="838" t="s">
        <v>96</v>
      </c>
      <c r="Q169" s="839"/>
      <c r="R169" s="817" t="s">
        <v>88</v>
      </c>
      <c r="S169" s="829"/>
      <c r="T169" s="836">
        <v>1</v>
      </c>
      <c r="U169" s="840"/>
      <c r="V169" s="817" t="s">
        <v>88</v>
      </c>
      <c r="W169" s="829"/>
      <c r="X169" s="836">
        <v>1</v>
      </c>
      <c r="Y169" s="837"/>
      <c r="Z169" s="817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820" t="s">
        <v>668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28"/>
      <c r="B170" s="828"/>
      <c r="C170" s="828"/>
      <c r="D170" s="828"/>
      <c r="E170" s="296"/>
      <c r="F170" s="346"/>
      <c r="G170" s="562"/>
      <c r="H170" s="562"/>
      <c r="I170" s="832"/>
      <c r="J170" s="833"/>
      <c r="K170" s="812"/>
      <c r="L170" s="834"/>
      <c r="M170" s="835"/>
      <c r="N170" s="817"/>
      <c r="O170" s="829"/>
      <c r="P170" s="838"/>
      <c r="Q170" s="839"/>
      <c r="R170" s="817"/>
      <c r="S170" s="829"/>
      <c r="T170" s="836"/>
      <c r="U170" s="841"/>
      <c r="V170" s="817"/>
      <c r="W170" s="829"/>
      <c r="X170" s="836"/>
      <c r="Y170" s="837"/>
      <c r="Z170" s="817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820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28"/>
      <c r="B171" s="828"/>
      <c r="C171" s="828"/>
      <c r="D171" s="828"/>
      <c r="E171" s="296"/>
      <c r="F171" s="346"/>
      <c r="G171" s="562"/>
      <c r="H171" s="562"/>
      <c r="I171" s="832"/>
      <c r="J171" s="833"/>
      <c r="K171" s="812"/>
      <c r="L171" s="834"/>
      <c r="M171" s="835"/>
      <c r="N171" s="817"/>
      <c r="O171" s="829"/>
      <c r="P171" s="838"/>
      <c r="Q171" s="839"/>
      <c r="R171" s="817"/>
      <c r="S171" s="829"/>
      <c r="T171" s="836"/>
      <c r="U171" s="842"/>
      <c r="V171" s="817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820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28"/>
      <c r="B172" s="828"/>
      <c r="C172" s="828"/>
      <c r="D172" s="828"/>
      <c r="E172" s="296"/>
      <c r="F172" s="346"/>
      <c r="G172" s="562"/>
      <c r="H172" s="562"/>
      <c r="I172" s="832"/>
      <c r="J172" s="833"/>
      <c r="K172" s="812"/>
      <c r="L172" s="834"/>
      <c r="M172" s="835"/>
      <c r="N172" s="817"/>
      <c r="O172" s="829"/>
      <c r="P172" s="838"/>
      <c r="Q172" s="839"/>
      <c r="R172" s="817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820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28"/>
      <c r="B173" s="828"/>
      <c r="C173" s="828"/>
      <c r="D173" s="828"/>
      <c r="E173" s="348"/>
      <c r="F173" s="349"/>
      <c r="G173" s="348"/>
      <c r="H173" s="348"/>
      <c r="I173" s="832"/>
      <c r="J173" s="833"/>
      <c r="K173" s="812"/>
      <c r="L173" s="834"/>
      <c r="M173" s="835"/>
      <c r="N173" s="817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820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28"/>
      <c r="B174" s="828"/>
      <c r="C174" s="828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20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28"/>
      <c r="B175" s="828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28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28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74"/>
      <c r="O181" s="875"/>
      <c r="P181" s="875"/>
      <c r="Q181" s="875"/>
      <c r="R181" s="875"/>
      <c r="S181" s="875"/>
      <c r="T181" s="875"/>
      <c r="U181" s="875"/>
      <c r="V181" s="875"/>
      <c r="W181" s="875"/>
      <c r="X181" s="875"/>
      <c r="Y181" s="875"/>
      <c r="Z181" s="875"/>
      <c r="AA181" s="875"/>
      <c r="AB181" s="875"/>
      <c r="AC181" s="875"/>
      <c r="AD181" s="875"/>
      <c r="AE181" s="875"/>
      <c r="AF181" s="875"/>
      <c r="AG181" s="875"/>
      <c r="AH181" s="875"/>
      <c r="AI181" s="875"/>
      <c r="AJ181" s="875"/>
      <c r="AK181" s="845"/>
      <c r="AL181" s="604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28"/>
      <c r="B182" s="828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903"/>
      <c r="O182" s="904"/>
      <c r="P182" s="904"/>
      <c r="Q182" s="904"/>
      <c r="R182" s="904"/>
      <c r="S182" s="904"/>
      <c r="T182" s="904"/>
      <c r="U182" s="904"/>
      <c r="V182" s="904"/>
      <c r="W182" s="904"/>
      <c r="X182" s="904"/>
      <c r="Y182" s="904"/>
      <c r="Z182" s="904"/>
      <c r="AA182" s="904"/>
      <c r="AB182" s="904"/>
      <c r="AC182" s="904"/>
      <c r="AD182" s="904"/>
      <c r="AE182" s="904"/>
      <c r="AF182" s="904"/>
      <c r="AG182" s="904"/>
      <c r="AH182" s="904"/>
      <c r="AI182" s="904"/>
      <c r="AJ182" s="904"/>
      <c r="AK182" s="848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28"/>
      <c r="B183" s="828"/>
      <c r="C183" s="828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903"/>
      <c r="O183" s="904"/>
      <c r="P183" s="904"/>
      <c r="Q183" s="904"/>
      <c r="R183" s="904"/>
      <c r="S183" s="904"/>
      <c r="T183" s="904"/>
      <c r="U183" s="904"/>
      <c r="V183" s="904"/>
      <c r="W183" s="904"/>
      <c r="X183" s="904"/>
      <c r="Y183" s="904"/>
      <c r="Z183" s="904"/>
      <c r="AA183" s="904"/>
      <c r="AB183" s="904"/>
      <c r="AC183" s="904"/>
      <c r="AD183" s="904"/>
      <c r="AE183" s="904"/>
      <c r="AF183" s="904"/>
      <c r="AG183" s="904"/>
      <c r="AH183" s="904"/>
      <c r="AI183" s="904"/>
      <c r="AJ183" s="904"/>
      <c r="AK183" s="848"/>
      <c r="AL183" s="603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28"/>
      <c r="B184" s="828"/>
      <c r="C184" s="828"/>
      <c r="D184" s="828">
        <v>1</v>
      </c>
      <c r="E184" s="296"/>
      <c r="F184" s="346"/>
      <c r="G184" s="562"/>
      <c r="H184" s="562"/>
      <c r="I184" s="832"/>
      <c r="J184" s="833"/>
      <c r="K184" s="812"/>
      <c r="L184" s="847" t="str">
        <f>mergeValue(A184) &amp;"."&amp; mergeValue(B184)&amp;"."&amp; mergeValue(C184)&amp;"."&amp; mergeValue(D184)</f>
        <v>1.1.1.1</v>
      </c>
      <c r="M184" s="849"/>
      <c r="N184" s="851"/>
      <c r="O184" s="838" t="s">
        <v>96</v>
      </c>
      <c r="P184" s="839"/>
      <c r="Q184" s="817" t="s">
        <v>88</v>
      </c>
      <c r="R184" s="829"/>
      <c r="S184" s="836">
        <v>1</v>
      </c>
      <c r="T184" s="840"/>
      <c r="U184" s="817" t="s">
        <v>88</v>
      </c>
      <c r="V184" s="829"/>
      <c r="W184" s="836" t="s">
        <v>96</v>
      </c>
      <c r="X184" s="837"/>
      <c r="Y184" s="817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820" t="s">
        <v>668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28"/>
      <c r="B185" s="828"/>
      <c r="C185" s="828"/>
      <c r="D185" s="828"/>
      <c r="E185" s="296"/>
      <c r="F185" s="346"/>
      <c r="G185" s="562"/>
      <c r="H185" s="562"/>
      <c r="I185" s="832"/>
      <c r="J185" s="833"/>
      <c r="K185" s="812"/>
      <c r="L185" s="834"/>
      <c r="M185" s="850"/>
      <c r="N185" s="851"/>
      <c r="O185" s="838"/>
      <c r="P185" s="839"/>
      <c r="Q185" s="817"/>
      <c r="R185" s="829"/>
      <c r="S185" s="836"/>
      <c r="T185" s="841"/>
      <c r="U185" s="817"/>
      <c r="V185" s="829"/>
      <c r="W185" s="836"/>
      <c r="X185" s="837"/>
      <c r="Y185" s="817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820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28"/>
      <c r="B186" s="828"/>
      <c r="C186" s="828"/>
      <c r="D186" s="828"/>
      <c r="E186" s="296"/>
      <c r="F186" s="346"/>
      <c r="G186" s="562"/>
      <c r="H186" s="562"/>
      <c r="I186" s="832"/>
      <c r="J186" s="833"/>
      <c r="K186" s="812"/>
      <c r="L186" s="834"/>
      <c r="M186" s="850"/>
      <c r="N186" s="851"/>
      <c r="O186" s="838"/>
      <c r="P186" s="839"/>
      <c r="Q186" s="817"/>
      <c r="R186" s="829"/>
      <c r="S186" s="836"/>
      <c r="T186" s="842"/>
      <c r="U186" s="817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820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28"/>
      <c r="B187" s="828"/>
      <c r="C187" s="828"/>
      <c r="D187" s="828"/>
      <c r="E187" s="296"/>
      <c r="F187" s="346"/>
      <c r="G187" s="562"/>
      <c r="H187" s="562"/>
      <c r="I187" s="832"/>
      <c r="J187" s="833"/>
      <c r="K187" s="812"/>
      <c r="L187" s="834"/>
      <c r="M187" s="850"/>
      <c r="N187" s="851"/>
      <c r="O187" s="838"/>
      <c r="P187" s="839"/>
      <c r="Q187" s="817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820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28"/>
      <c r="B188" s="828"/>
      <c r="C188" s="828"/>
      <c r="D188" s="828"/>
      <c r="E188" s="348"/>
      <c r="F188" s="349"/>
      <c r="G188" s="348"/>
      <c r="H188" s="348"/>
      <c r="I188" s="832"/>
      <c r="J188" s="833"/>
      <c r="K188" s="812"/>
      <c r="L188" s="834"/>
      <c r="M188" s="850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820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28"/>
      <c r="B189" s="828"/>
      <c r="C189" s="828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20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28"/>
      <c r="B190" s="828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28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7" t="s">
        <v>88</v>
      </c>
      <c r="R200" s="882"/>
      <c r="S200" s="836">
        <v>1</v>
      </c>
      <c r="T200" s="881"/>
      <c r="U200" s="817" t="s">
        <v>87</v>
      </c>
      <c r="V200" s="829"/>
      <c r="W200" s="836">
        <v>1</v>
      </c>
      <c r="X200" s="880"/>
      <c r="Y200" s="817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7"/>
      <c r="R201" s="882"/>
      <c r="S201" s="836"/>
      <c r="T201" s="881"/>
      <c r="U201" s="817"/>
      <c r="V201" s="829"/>
      <c r="W201" s="836"/>
      <c r="X201" s="880"/>
      <c r="Y201" s="817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7"/>
      <c r="R202" s="882"/>
      <c r="S202" s="836"/>
      <c r="T202" s="881"/>
      <c r="U202" s="817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7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908"/>
      <c r="D249" s="725">
        <v>1</v>
      </c>
      <c r="E249" s="808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908"/>
      <c r="D250" s="725"/>
      <c r="E250" s="808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909"/>
      <c r="D254" s="372"/>
      <c r="E254" s="599"/>
      <c r="F254" s="902"/>
      <c r="G254" s="725">
        <v>0</v>
      </c>
      <c r="H254" s="907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909"/>
      <c r="D255" s="372"/>
      <c r="E255" s="599"/>
      <c r="F255" s="902"/>
      <c r="G255" s="725"/>
      <c r="H255" s="907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637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669</v>
      </c>
    </row>
    <row r="268" spans="1:83" ht="11.25"/>
    <row r="269" spans="1:83" s="34" customFormat="1" ht="20.100000000000001" customHeight="1">
      <c r="A269" s="410"/>
      <c r="B269" s="248"/>
      <c r="C269" s="86"/>
      <c r="D269" s="783"/>
      <c r="E269" s="784"/>
      <c r="F269" s="785"/>
      <c r="G269" s="417"/>
      <c r="H269" s="554"/>
      <c r="I269" s="554"/>
      <c r="J269" s="537"/>
      <c r="K269" s="417" t="s">
        <v>500</v>
      </c>
      <c r="L269" s="820" t="s">
        <v>649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83"/>
      <c r="E270" s="784"/>
      <c r="F270" s="785"/>
      <c r="G270" s="116"/>
      <c r="H270" s="609" t="s">
        <v>278</v>
      </c>
      <c r="I270" s="421"/>
      <c r="J270" s="421"/>
      <c r="K270" s="419"/>
      <c r="L270" s="820"/>
      <c r="M270" s="612"/>
      <c r="N270" s="315"/>
      <c r="O270" s="315"/>
    </row>
    <row r="271" spans="1:83" ht="11.25"/>
    <row r="272" spans="1:83" ht="11.25"/>
    <row r="273" spans="1:15" s="33" customFormat="1" ht="11.25">
      <c r="A273" s="33" t="s">
        <v>685</v>
      </c>
    </row>
    <row r="274" spans="1:15" ht="11.25"/>
    <row r="275" spans="1:15" s="34" customFormat="1" ht="20.100000000000001" customHeight="1">
      <c r="A275" s="410"/>
      <c r="B275" s="248"/>
      <c r="C275" s="86"/>
      <c r="D275" s="783"/>
      <c r="E275" s="784"/>
      <c r="F275" s="785"/>
      <c r="G275" s="417"/>
      <c r="H275" s="554"/>
      <c r="I275" s="554"/>
      <c r="J275" s="671"/>
      <c r="K275" s="417" t="s">
        <v>500</v>
      </c>
      <c r="L275" s="820" t="s">
        <v>649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83"/>
      <c r="E276" s="784"/>
      <c r="F276" s="785"/>
      <c r="G276" s="116"/>
      <c r="H276" s="609" t="s">
        <v>278</v>
      </c>
      <c r="I276" s="421"/>
      <c r="J276" s="421"/>
      <c r="K276" s="419"/>
      <c r="L276" s="820"/>
      <c r="M276" s="612"/>
      <c r="N276" s="315"/>
      <c r="O276" s="315"/>
    </row>
    <row r="277" spans="1:15" ht="11.25"/>
    <row r="278" spans="1:15" ht="11.25"/>
    <row r="279" spans="1:15" s="33" customFormat="1" ht="11.25">
      <c r="A279" s="33" t="s">
        <v>670</v>
      </c>
    </row>
    <row r="280" spans="1:15" ht="11.25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25"/>
    <row r="283" spans="1:15" ht="11.25"/>
    <row r="284" spans="1:15" s="33" customFormat="1" ht="11.25">
      <c r="A284" s="33" t="s">
        <v>676</v>
      </c>
    </row>
    <row r="285" spans="1:15" ht="11.25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1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71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71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71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71"/>
      <c r="B294" s="771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Ульяновская область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71"/>
      <c r="B295" s="771"/>
      <c r="C295" s="771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71"/>
      <c r="B296" s="771"/>
      <c r="C296" s="771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820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71"/>
      <c r="B297" s="771"/>
      <c r="C297" s="771"/>
      <c r="D297" s="464"/>
      <c r="F297" s="545"/>
      <c r="G297" s="546" t="s">
        <v>4</v>
      </c>
      <c r="H297" s="547"/>
      <c r="I297" s="820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71"/>
      <c r="B298" s="771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71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5"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AD34:AD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AC29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O116:V116"/>
    <mergeCell ref="O30:AC30"/>
    <mergeCell ref="O31:AC31"/>
    <mergeCell ref="O32:AC32"/>
    <mergeCell ref="O33:AC33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 O34 V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 Y34 AA34:AA35"/>
    <dataValidation allowBlank="1" promptTitle="checkPeriodRange" sqref="V100 V98 Q155 Q138 Q121 Q51 Q35 Q67 Q83 AF185:AK185 AG170:AL170 X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 Z36:Z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688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34" t="s">
        <v>443</v>
      </c>
      <c r="E4" s="735"/>
      <c r="F4" s="735"/>
      <c r="G4" s="735"/>
      <c r="H4" s="736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37"/>
      <c r="E6" s="737"/>
      <c r="F6" s="738" t="s">
        <v>87</v>
      </c>
      <c r="G6" s="738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25" t="s">
        <v>18</v>
      </c>
      <c r="E8" s="725"/>
      <c r="F8" s="725" t="s">
        <v>444</v>
      </c>
      <c r="G8" s="725"/>
      <c r="H8" s="725"/>
      <c r="I8" s="739" t="s">
        <v>445</v>
      </c>
      <c r="J8" s="739"/>
      <c r="K8" s="739"/>
      <c r="L8" s="739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30" t="s">
        <v>95</v>
      </c>
      <c r="G9" s="731"/>
      <c r="H9" s="364" t="s">
        <v>446</v>
      </c>
      <c r="I9" s="732" t="s">
        <v>95</v>
      </c>
      <c r="J9" s="732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33" t="s">
        <v>53</v>
      </c>
      <c r="G10" s="733"/>
      <c r="H10" s="477" t="s">
        <v>54</v>
      </c>
      <c r="I10" s="733" t="s">
        <v>71</v>
      </c>
      <c r="J10" s="733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24"/>
      <c r="D12" s="725">
        <v>1</v>
      </c>
      <c r="E12" s="726" t="s">
        <v>1551</v>
      </c>
      <c r="F12" s="689"/>
      <c r="G12" s="675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n</v>
      </c>
      <c r="Q12" s="296" t="s">
        <v>1551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24"/>
      <c r="D13" s="725"/>
      <c r="E13" s="727"/>
      <c r="F13" s="728"/>
      <c r="G13" s="725">
        <v>1</v>
      </c>
      <c r="H13" s="722" t="s">
        <v>1035</v>
      </c>
      <c r="I13" s="373"/>
      <c r="J13" s="518" t="s">
        <v>556</v>
      </c>
      <c r="K13" s="176"/>
      <c r="L13" s="389"/>
      <c r="M13" s="315" t="str">
        <f>mergeValue(H13)</f>
        <v>город Димитровград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24"/>
      <c r="D14" s="725"/>
      <c r="E14" s="727"/>
      <c r="F14" s="729"/>
      <c r="G14" s="725"/>
      <c r="H14" s="723"/>
      <c r="I14" s="694"/>
      <c r="J14" s="675">
        <v>1</v>
      </c>
      <c r="K14" s="690" t="s">
        <v>1035</v>
      </c>
      <c r="L14" s="370" t="s">
        <v>1036</v>
      </c>
      <c r="M14" s="315" t="str">
        <f>mergeValue(H14)</f>
        <v>город Димитровград</v>
      </c>
      <c r="N14" s="296"/>
      <c r="O14" s="296"/>
      <c r="P14" s="296"/>
      <c r="Q14" s="296"/>
      <c r="R14" s="315" t="str">
        <f>K14&amp;" ("&amp;L14&amp;")"</f>
        <v>город Димитровград (73705000)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0.9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E26" sqref="E26:E30"/>
    </sheetView>
  </sheetViews>
  <sheetFormatPr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34" t="s">
        <v>430</v>
      </c>
      <c r="E5" s="735"/>
      <c r="F5" s="735"/>
      <c r="G5" s="735"/>
      <c r="H5" s="735"/>
      <c r="I5" s="735"/>
      <c r="J5" s="736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61"/>
      <c r="E6" s="762"/>
      <c r="F6" s="762"/>
      <c r="G6" s="762"/>
      <c r="H6" s="762"/>
      <c r="I6" s="762"/>
      <c r="J6" s="763"/>
    </row>
    <row r="7" spans="1:20" s="183" customFormat="1" hidden="1">
      <c r="A7" s="433"/>
      <c r="B7" s="433"/>
      <c r="E7" s="757"/>
      <c r="F7" s="757"/>
      <c r="G7" s="760"/>
      <c r="H7" s="760"/>
      <c r="I7" s="760"/>
      <c r="J7" s="760"/>
    </row>
    <row r="8" spans="1:20" s="183" customFormat="1" hidden="1">
      <c r="A8" s="433"/>
      <c r="B8" s="433"/>
      <c r="E8" s="757"/>
      <c r="F8" s="757"/>
      <c r="G8" s="760"/>
      <c r="H8" s="760"/>
      <c r="I8" s="760"/>
      <c r="J8" s="760"/>
    </row>
    <row r="9" spans="1:20" s="183" customFormat="1" hidden="1">
      <c r="A9" s="433"/>
      <c r="B9" s="433"/>
      <c r="E9" s="757"/>
      <c r="F9" s="757"/>
      <c r="G9" s="760"/>
      <c r="H9" s="760"/>
      <c r="I9" s="760"/>
      <c r="J9" s="760"/>
    </row>
    <row r="10" spans="1:20" s="183" customFormat="1" hidden="1">
      <c r="A10" s="433"/>
      <c r="B10" s="433"/>
      <c r="E10" s="757"/>
      <c r="F10" s="757"/>
      <c r="G10" s="760"/>
      <c r="H10" s="760"/>
      <c r="I10" s="760"/>
      <c r="J10" s="760"/>
    </row>
    <row r="11" spans="1:20" s="183" customFormat="1" hidden="1">
      <c r="A11" s="433"/>
      <c r="B11" s="433"/>
      <c r="D11" s="165"/>
      <c r="E11" s="757"/>
      <c r="F11" s="757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57"/>
      <c r="F12" s="757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59"/>
      <c r="F13" s="759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58" t="s">
        <v>95</v>
      </c>
      <c r="E17" s="758" t="s">
        <v>299</v>
      </c>
      <c r="F17" s="758" t="s">
        <v>83</v>
      </c>
      <c r="G17" s="758" t="s">
        <v>488</v>
      </c>
      <c r="H17" s="758" t="s">
        <v>95</v>
      </c>
      <c r="I17" s="758"/>
      <c r="J17" s="758" t="s">
        <v>23</v>
      </c>
      <c r="K17" s="764" t="s">
        <v>516</v>
      </c>
      <c r="L17" s="764"/>
      <c r="M17" s="764"/>
      <c r="N17" s="764"/>
      <c r="O17" s="764" t="s">
        <v>515</v>
      </c>
      <c r="P17" s="764"/>
      <c r="Q17" s="764"/>
      <c r="R17" s="764"/>
      <c r="S17" s="758" t="s">
        <v>247</v>
      </c>
    </row>
    <row r="18" spans="1:20" ht="30.75" customHeight="1">
      <c r="D18" s="758"/>
      <c r="E18" s="758"/>
      <c r="F18" s="758"/>
      <c r="G18" s="758"/>
      <c r="H18" s="758"/>
      <c r="I18" s="758"/>
      <c r="J18" s="758"/>
      <c r="K18" s="117" t="s">
        <v>302</v>
      </c>
      <c r="L18" s="758" t="s">
        <v>95</v>
      </c>
      <c r="M18" s="758"/>
      <c r="N18" s="117" t="s">
        <v>233</v>
      </c>
      <c r="O18" s="117" t="s">
        <v>302</v>
      </c>
      <c r="P18" s="758" t="s">
        <v>95</v>
      </c>
      <c r="Q18" s="758"/>
      <c r="R18" s="117" t="s">
        <v>233</v>
      </c>
      <c r="S18" s="758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65" t="s">
        <v>71</v>
      </c>
      <c r="I19" s="765"/>
      <c r="J19" s="41" t="s">
        <v>72</v>
      </c>
      <c r="K19" s="41" t="s">
        <v>186</v>
      </c>
      <c r="L19" s="765" t="s">
        <v>187</v>
      </c>
      <c r="M19" s="765"/>
      <c r="N19" s="41" t="s">
        <v>211</v>
      </c>
      <c r="O19" s="41" t="s">
        <v>212</v>
      </c>
      <c r="P19" s="765" t="s">
        <v>213</v>
      </c>
      <c r="Q19" s="765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4" customFormat="1" ht="18.95" customHeight="1">
      <c r="A21" s="306">
        <v>1</v>
      </c>
      <c r="C21" s="427"/>
      <c r="D21" s="744">
        <v>1</v>
      </c>
      <c r="E21" s="750" t="s">
        <v>384</v>
      </c>
      <c r="F21" s="753" t="s">
        <v>699</v>
      </c>
      <c r="G21" s="756" t="s">
        <v>88</v>
      </c>
      <c r="H21" s="744"/>
      <c r="I21" s="744">
        <v>1</v>
      </c>
      <c r="J21" s="746" t="s">
        <v>1552</v>
      </c>
      <c r="K21" s="742" t="s">
        <v>88</v>
      </c>
      <c r="L21" s="749"/>
      <c r="M21" s="749" t="s">
        <v>96</v>
      </c>
      <c r="N21" s="740"/>
      <c r="O21" s="742" t="s">
        <v>88</v>
      </c>
      <c r="P21" s="686"/>
      <c r="Q21" s="686" t="s">
        <v>96</v>
      </c>
      <c r="R21" s="697"/>
      <c r="S21" s="680"/>
    </row>
    <row r="22" spans="1:20" s="674" customFormat="1" ht="18.95" customHeight="1">
      <c r="A22" s="306"/>
      <c r="C22" s="183"/>
      <c r="D22" s="745"/>
      <c r="E22" s="751"/>
      <c r="F22" s="754"/>
      <c r="G22" s="743"/>
      <c r="H22" s="745"/>
      <c r="I22" s="745"/>
      <c r="J22" s="747"/>
      <c r="K22" s="743"/>
      <c r="L22" s="745"/>
      <c r="M22" s="745"/>
      <c r="N22" s="741"/>
      <c r="O22" s="743"/>
      <c r="P22" s="330"/>
      <c r="Q22" s="121"/>
      <c r="R22" s="121"/>
      <c r="S22" s="122"/>
    </row>
    <row r="23" spans="1:20" s="674" customFormat="1" ht="18.75" customHeight="1">
      <c r="A23" s="306"/>
      <c r="C23" s="183"/>
      <c r="D23" s="745"/>
      <c r="E23" s="751"/>
      <c r="F23" s="754"/>
      <c r="G23" s="743"/>
      <c r="H23" s="745"/>
      <c r="I23" s="745"/>
      <c r="J23" s="748"/>
      <c r="K23" s="743"/>
      <c r="L23" s="120"/>
      <c r="M23" s="121"/>
      <c r="N23" s="121"/>
      <c r="O23" s="121"/>
      <c r="P23" s="121"/>
      <c r="Q23" s="121"/>
      <c r="R23" s="121"/>
      <c r="S23" s="122"/>
    </row>
    <row r="24" spans="1:20" s="674" customFormat="1" ht="18.75" customHeight="1">
      <c r="A24" s="306"/>
      <c r="C24" s="183"/>
      <c r="D24" s="745"/>
      <c r="E24" s="752"/>
      <c r="F24" s="755"/>
      <c r="G24" s="743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7" t="s">
        <v>525</v>
      </c>
      <c r="G2" s="768"/>
      <c r="H2" s="769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5" t="s">
        <v>496</v>
      </c>
      <c r="G4" s="725"/>
      <c r="H4" s="725"/>
      <c r="I4" s="770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70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1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1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1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1"/>
      <c r="B11" s="771">
        <v>1</v>
      </c>
      <c r="C11" s="585"/>
      <c r="D11" s="585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Ульяновская область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1"/>
      <c r="B12" s="771"/>
      <c r="C12" s="771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город Димитровград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1"/>
      <c r="B13" s="771"/>
      <c r="C13" s="771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Димитровград (73705000)</v>
      </c>
      <c r="I13" s="679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6" t="s">
        <v>631</v>
      </c>
      <c r="H15" s="766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23" sqref="F23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4" t="s">
        <v>635</v>
      </c>
      <c r="E5" s="774"/>
      <c r="F5" s="774"/>
      <c r="G5" s="774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72" t="s">
        <v>496</v>
      </c>
      <c r="E7" s="772"/>
      <c r="F7" s="772"/>
      <c r="G7" s="772"/>
      <c r="H7" s="773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73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636</v>
      </c>
      <c r="F10" s="656" t="s">
        <v>1554</v>
      </c>
      <c r="G10" s="695" t="s">
        <v>1553</v>
      </c>
      <c r="H10" s="775" t="s">
        <v>638</v>
      </c>
    </row>
    <row r="11" spans="1:17" ht="21" customHeight="1">
      <c r="A11" s="410"/>
      <c r="C11" s="86"/>
      <c r="D11" s="249" t="s">
        <v>52</v>
      </c>
      <c r="E11" s="636" t="s">
        <v>686</v>
      </c>
      <c r="F11" s="656" t="s">
        <v>1554</v>
      </c>
      <c r="G11" s="695" t="s">
        <v>1553</v>
      </c>
      <c r="H11" s="776"/>
    </row>
    <row r="12" spans="1:17" ht="21" customHeight="1">
      <c r="A12" s="97"/>
      <c r="C12" s="46"/>
      <c r="D12" s="249" t="s">
        <v>53</v>
      </c>
      <c r="E12" s="605" t="s">
        <v>639</v>
      </c>
      <c r="F12" s="656" t="s">
        <v>1554</v>
      </c>
      <c r="G12" s="695" t="s">
        <v>1553</v>
      </c>
      <c r="H12" s="776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640</v>
      </c>
      <c r="F13" s="656" t="s">
        <v>1554</v>
      </c>
      <c r="G13" s="695" t="s">
        <v>1553</v>
      </c>
      <c r="H13" s="776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77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  <hyperlink ref="G11" location="'Форма 2.13'!$G$11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  <hyperlink ref="G12" location="'Форма 2.13'!$G$12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  <hyperlink ref="G13" location="'Форма 2.13'!$G$13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Т-тех</vt:lpstr>
      <vt:lpstr>Форма 2.14.2 | Т-тех</vt:lpstr>
      <vt:lpstr>Комментарии</vt:lpstr>
      <vt:lpstr>Проверка</vt:lpstr>
      <vt:lpstr>activity</vt:lpstr>
      <vt:lpstr>add_CS_List05_10</vt:lpstr>
      <vt:lpstr>add_CS_List05_2</vt:lpstr>
      <vt:lpstr>add_CS_List05_3</vt:lpstr>
      <vt:lpstr>add_CS_List05_4</vt:lpstr>
      <vt:lpstr>add_CS_List05_9</vt:lpstr>
      <vt:lpstr>add_CT_10</vt:lpstr>
      <vt:lpstr>add_CT_2</vt:lpstr>
      <vt:lpstr>add_CT_3</vt:lpstr>
      <vt:lpstr>add_CT_4</vt:lpstr>
      <vt:lpstr>add_CT_9</vt:lpstr>
      <vt:lpstr>add_MO_10</vt:lpstr>
      <vt:lpstr>add_MO_2</vt:lpstr>
      <vt:lpstr>add_MO_3</vt:lpstr>
      <vt:lpstr>add_MO_4</vt:lpstr>
      <vt:lpstr>add_MO_9</vt:lpstr>
      <vt:lpstr>add_MO_List05_10</vt:lpstr>
      <vt:lpstr>add_MO_List05_2</vt:lpstr>
      <vt:lpstr>add_MO_List05_3</vt:lpstr>
      <vt:lpstr>add_MO_List05_4</vt:lpstr>
      <vt:lpstr>add_MO_List05_9</vt:lpstr>
      <vt:lpstr>add_MR_List05_10</vt:lpstr>
      <vt:lpstr>add_MR_List05_2</vt:lpstr>
      <vt:lpstr>add_MR_List05_3</vt:lpstr>
      <vt:lpstr>add_MR_List05_4</vt:lpstr>
      <vt:lpstr>add_MR_List05_9</vt:lpstr>
      <vt:lpstr>add_Rate_10</vt:lpstr>
      <vt:lpstr>add_Rate_2</vt:lpstr>
      <vt:lpstr>add_Rate_3</vt:lpstr>
      <vt:lpstr>add_Rate_4</vt:lpstr>
      <vt:lpstr>add_Rate_9</vt:lpstr>
      <vt:lpstr>add_TER_List05_10</vt:lpstr>
      <vt:lpstr>add_TER_List05_2</vt:lpstr>
      <vt:lpstr>add_TER_List05_3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User</cp:lastModifiedBy>
  <cp:lastPrinted>2013-08-29T08:11:20Z</cp:lastPrinted>
  <dcterms:created xsi:type="dcterms:W3CDTF">2004-05-21T07:18:45Z</dcterms:created>
  <dcterms:modified xsi:type="dcterms:W3CDTF">2024-10-17T05:57:17Z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